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Nuova cartella\"/>
    </mc:Choice>
  </mc:AlternateContent>
  <xr:revisionPtr revIDLastSave="0" documentId="13_ncr:1_{453FAABE-313B-4814-BD24-A7F8F27883FC}" xr6:coauthVersionLast="47" xr6:coauthVersionMax="47" xr10:uidLastSave="{00000000-0000-0000-0000-000000000000}"/>
  <bookViews>
    <workbookView xWindow="-28920" yWindow="-120" windowWidth="29040" windowHeight="15720" tabRatio="709" firstSheet="3" activeTab="6" xr2:uid="{00000000-000D-0000-FFFF-FFFF00000000}"/>
  </bookViews>
  <sheets>
    <sheet name="RESIDENZIALE_VVM_ATTUALE" sheetId="1" r:id="rId1"/>
    <sheet name="RESIDENZIALE_VVM_PRECEDENTE" sheetId="2" r:id="rId2"/>
    <sheet name="ALTRE_DEST._VVM_ATTUALE" sheetId="3" r:id="rId3"/>
    <sheet name="ALTRE_DEST._VVM_PRECEDENTE" sheetId="4" r:id="rId4"/>
    <sheet name="DETERMINAZIONE ΔS" sheetId="6" r:id="rId5"/>
    <sheet name="VVM da CME" sheetId="8" r:id="rId6"/>
    <sheet name="INTERPOLAZIONE LINEARE" sheetId="7" r:id="rId7"/>
    <sheet name="Indicazioni Superfici"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8" l="1"/>
  <c r="G25" i="8" s="1"/>
  <c r="C24" i="8"/>
  <c r="G24" i="8" s="1"/>
  <c r="C23" i="8"/>
  <c r="E23" i="8" s="1"/>
  <c r="C22" i="8"/>
  <c r="E22" i="8" s="1"/>
  <c r="C21" i="8"/>
  <c r="E21" i="8" s="1"/>
  <c r="C28" i="8"/>
  <c r="E25" i="8" l="1"/>
  <c r="E24" i="8"/>
  <c r="G23" i="8"/>
  <c r="G22" i="8"/>
  <c r="G21" i="8"/>
  <c r="B30" i="7" l="1"/>
  <c r="C27" i="7"/>
  <c r="C19" i="7"/>
  <c r="B47" i="4"/>
  <c r="B38" i="3"/>
  <c r="B42" i="1"/>
  <c r="B51" i="2" l="1"/>
  <c r="B26" i="6"/>
  <c r="C21" i="6"/>
  <c r="E24" i="4" l="1"/>
  <c r="B30" i="4" s="1"/>
  <c r="E15" i="4"/>
  <c r="E14" i="4"/>
  <c r="E13" i="4"/>
  <c r="E12" i="4"/>
  <c r="E11" i="4"/>
  <c r="E28" i="3"/>
  <c r="C34" i="3" s="1"/>
  <c r="E19" i="3"/>
  <c r="E18" i="3"/>
  <c r="E17" i="3"/>
  <c r="E16" i="3"/>
  <c r="E15" i="3"/>
  <c r="E21" i="3" l="1"/>
  <c r="A34" i="3" s="1"/>
  <c r="E34" i="3" s="1"/>
  <c r="A35" i="4" s="1"/>
  <c r="E17" i="4"/>
  <c r="A30" i="4" s="1"/>
  <c r="E30" i="4" l="1"/>
  <c r="C35" i="4" s="1"/>
  <c r="E35" i="4" s="1"/>
  <c r="E28" i="2"/>
  <c r="B34" i="2" s="1"/>
  <c r="E19" i="2"/>
  <c r="E18" i="2"/>
  <c r="E17" i="2"/>
  <c r="E16" i="2"/>
  <c r="E15" i="2"/>
  <c r="E14" i="2"/>
  <c r="E13" i="2"/>
  <c r="E12" i="2"/>
  <c r="E11" i="2"/>
  <c r="E23" i="1"/>
  <c r="E22" i="1"/>
  <c r="E21" i="1"/>
  <c r="E20" i="1"/>
  <c r="E19" i="1"/>
  <c r="E18" i="1"/>
  <c r="E17" i="1"/>
  <c r="E32" i="1"/>
  <c r="C38" i="1" s="1"/>
  <c r="E16" i="1"/>
  <c r="E15" i="1"/>
  <c r="C41" i="4" l="1"/>
  <c r="C42" i="4"/>
  <c r="C43" i="4"/>
  <c r="C44" i="4"/>
  <c r="C40" i="4"/>
  <c r="E25" i="1"/>
  <c r="A38" i="1" s="1"/>
  <c r="E38" i="1" s="1"/>
  <c r="A39" i="2" s="1"/>
  <c r="E21" i="2"/>
  <c r="A34" i="2" s="1"/>
  <c r="E34" i="2" l="1"/>
  <c r="C39" i="2" s="1"/>
  <c r="E39" i="2" s="1"/>
  <c r="C48" i="2" s="1"/>
  <c r="E41" i="4"/>
  <c r="G41" i="4"/>
  <c r="G40" i="4"/>
  <c r="E40" i="4"/>
  <c r="G42" i="4"/>
  <c r="E42" i="4"/>
  <c r="E43" i="4"/>
  <c r="G43" i="4"/>
  <c r="G44" i="4"/>
  <c r="E44" i="4"/>
  <c r="E48" i="2" l="1"/>
  <c r="G48" i="2"/>
  <c r="C44" i="2"/>
  <c r="C45" i="2"/>
  <c r="C46" i="2"/>
  <c r="C47" i="2"/>
  <c r="E44" i="2" l="1"/>
  <c r="G44" i="2"/>
  <c r="G45" i="2"/>
  <c r="E45" i="2"/>
  <c r="E46" i="2"/>
  <c r="G46" i="2"/>
  <c r="G47" i="2"/>
  <c r="E47" i="2"/>
</calcChain>
</file>

<file path=xl/sharedStrings.xml><?xml version="1.0" encoding="utf-8"?>
<sst xmlns="http://schemas.openxmlformats.org/spreadsheetml/2006/main" count="257" uniqueCount="99">
  <si>
    <t xml:space="preserve">PROSPETTO PER IL CALCOLO DELL'INCREMENTO DI VALORE AI FINI DELL'APPLICAZIONE DELLE SANZIONI PREVISTE DALL'ART. _________________(*) </t>
  </si>
  <si>
    <t xml:space="preserve">EPOCA OPERE ABUSIVE 
(data di accertamento) </t>
  </si>
  <si>
    <t xml:space="preserve">Composizione dell'unità immobiliare </t>
  </si>
  <si>
    <t xml:space="preserve">Superficie reale (mq) </t>
  </si>
  <si>
    <t xml:space="preserve">Coeff. % abbatt </t>
  </si>
  <si>
    <t xml:space="preserve">Superficie convenzionale (mq) </t>
  </si>
  <si>
    <t xml:space="preserve">A) - Superficie dei vani principali </t>
  </si>
  <si>
    <t xml:space="preserve">B1) - Superficie dei vani accessori a servizio indiretto dei vani principali comunicanti con i vani principali </t>
  </si>
  <si>
    <t>B2) - Superficie dei vani accessori a servizio indiretto dei vani principali NON comunicanti con i vani principali</t>
  </si>
  <si>
    <t>C1) - Superficie per balconi e terrazze di pertinenza esclusiva della singola u.i. comunicanti con i vani principali fino a 25 mq</t>
  </si>
  <si>
    <t>C2) - Superficie per balconi e terrazze di pertinenza esclusiva della singola u.i. comunicanti con i vani principali per la quota eccedente i mq 25</t>
  </si>
  <si>
    <t>C3) - Superficie per balconi e terrazze di pertinenza esclusiva della singola u.i. NON comunicanti con i vani principali fino a mq 25</t>
  </si>
  <si>
    <t>C4) - Superficie per balconi e terrazze di pertinenza esclusiva della singola u.i. NON comunicanti con i vani principali per la quota eccedente i mq 25</t>
  </si>
  <si>
    <t>Superfici C1 – C4 di pertinenza a u.i. del gruppo P</t>
  </si>
  <si>
    <t>Vani accessori a servizio diretto delle u.i. di categoria R4</t>
  </si>
  <si>
    <t>TOTALE superficie convenzionale (1)</t>
  </si>
  <si>
    <t>Nota:
- Nella determinazione della superficie catastale delle unità immobiliari a destinazione ordinaria, i muri interni e quelli perimetrali esterni vengono computati per intero fino ad uno spessore massimo di 50 cm, mentre i muri in comunione nella misura del 50 per cento fino ad uno spessore massimo di 25 cm. 
- La superficie dei locali principali e degli accessori, ovvero loro porzioni, aventi altezza utile inferiore a 1,50 m, non entra nel computo della superficie catastale. 
- La superficie degli elementi di collegamento verticale, quali scale, rampe, ascensori e simili, interni alle unità immobiliari sono computati in misura pari alla loro proiezione orizzontale, indipendentemente dal numero di piani collegati. 
- La superficie catastale, determinata secondo i criteri esposti di seguito, viene arrotondata al metro quadrato.</t>
  </si>
  <si>
    <t>Determinazione del Valore Unitario di Riferimento (€ /mq) Rif. OMI:</t>
  </si>
  <si>
    <t>Fascia/zona</t>
  </si>
  <si>
    <t>Tipologia</t>
  </si>
  <si>
    <t>Destinazione</t>
  </si>
  <si>
    <t>Valore mercato min.</t>
  </si>
  <si>
    <t>Valore unitario di riferimento (2)
pari al valore di mercato medio</t>
  </si>
  <si>
    <t>Valore mercato max</t>
  </si>
  <si>
    <t>CALCOLO DEL VALORE VENALE ATTUALE</t>
  </si>
  <si>
    <t>Superficie convenzionale (1)</t>
  </si>
  <si>
    <t>Valore Unitario di Riferimento (2)</t>
  </si>
  <si>
    <t>Valore Venale Attuale (1) x (2)</t>
  </si>
  <si>
    <t>CALCOLO DEL VALORE VENALE PREDENTE ALL'INTERVENTO</t>
  </si>
  <si>
    <t>A) - Superficie dei vani principali e locali accessori a servizio diretto di quelli principali</t>
  </si>
  <si>
    <t>C) - Superficie per balconi e terrazze e simili</t>
  </si>
  <si>
    <t>D) – Superficie di locali accessori a servizio diretto di quelli principali di immobili di categoria T1 (negozi e simili)</t>
  </si>
  <si>
    <r>
      <t xml:space="preserve">Estratto 
D.P.R. 138/98 - Regolamento per la revisione delle zone censuarie e delle tariffe d'estimo in esecuzione alla Legge 662/96 </t>
    </r>
    <r>
      <rPr>
        <sz val="8"/>
        <color indexed="8"/>
        <rFont val="Arial"/>
        <family val="2"/>
      </rPr>
      <t xml:space="preserve">(considerato esclusivamente ai fini della determinazione della superficie convenzionale) 
</t>
    </r>
    <r>
      <rPr>
        <b/>
        <sz val="8"/>
        <color indexed="8"/>
        <rFont val="Arial"/>
        <family val="2"/>
      </rPr>
      <t xml:space="preserve">Allegato B 
</t>
    </r>
    <r>
      <rPr>
        <i/>
        <sz val="8"/>
        <color indexed="8"/>
        <rFont val="Arial"/>
        <family val="2"/>
      </rPr>
      <t xml:space="preserve">QUADRO GENERALE DELLE CATEGORIE 
</t>
    </r>
    <r>
      <rPr>
        <sz val="8"/>
        <color indexed="8"/>
        <rFont val="Arial"/>
        <family val="2"/>
      </rPr>
      <t xml:space="preserve">Unità immobiliari ordinarie 
Gruppo R 
(Unità immobiliari a destinazione abitativa di tipo privato e locali destinati a funzioni complementari) 
R/1 - Abitazioni in fabbricati residenziali e promiscui. 
R/2 - Abitazioni in villino e in villa. 
R/3 - Abitazioni tipiche dei luoghi. 
R/4 - Posti auto coperti, posti auto scoperti su aree private, locali per rimesse di veicoli. 
Gruppo P 
(Unità immobiliari a destinazione pubblica o di interesse collettivo) 
P/1 - Unità immobiliari per residenze collettive e simili. 
P/2 - Unità immobiliari per funzioni sanitarie. 
P/3 - Unità immobiliari per funzioni rieducative. 
P/4 - Unità immobiliari per funzioni amministrative, scolastiche e simili. 
P/5 - Unità immobiliari per funzioni culturali e simili. 
Gruppo T 
(Unità immobiliari a destinazione terziaria) 
T/1 - Negozi e locali assimilabili. 
T/2 - Magazzini, locali da deposito e laboratori artigianali. 
T/3 - Fabbricati e locali per esercizi sportivi. 
T/4 - Pensioni. 
T/5 - Autosilos, autorimesse e parcheggi a raso di tipo pubblico. 
T/6 - Stalle, scuderie e simili. 
T/7 - Uffici, studi e laboratori professionali. 
</t>
    </r>
    <r>
      <rPr>
        <sz val="8"/>
        <rFont val="Arial"/>
        <family val="2"/>
      </rPr>
      <t/>
    </r>
  </si>
  <si>
    <r>
      <t xml:space="preserve">Allegato C 
</t>
    </r>
    <r>
      <rPr>
        <i/>
        <sz val="8"/>
        <color indexed="8"/>
        <rFont val="Arial"/>
        <family val="2"/>
      </rPr>
      <t xml:space="preserve">NORME TECNICHE PER LA DETERMINAZIONE DELLA SUPERFICIE CATASTALE DELLE UNITA' 
IMMOBILIARI A DESTINAZIONE ORDINARIA (GRUPPI R, P, T) 
</t>
    </r>
    <r>
      <rPr>
        <sz val="8"/>
        <color indexed="8"/>
        <rFont val="Arial"/>
        <family val="2"/>
      </rPr>
      <t xml:space="preserve">Criteri generali 
1. Nella determinazione della superficie catastale delle unità immobiliari a destinazione ordinaria, i muri interni e quelli perimetrali esterni vengono computati per intero fino ad uno spessore massimo di 50 cm, mentre i muri in comunione nella misura del 50 per cento fino ad uno spessore massimo di 25 cm. 
2. La superficie dei locali principali e degli accessori, ovvero loro porzioni, aventi altezza utile inferiore a 1,50 m, non entra nel computo della superficie catastale. 
3. La superficie degli elementi di collegamento verticale, quali scale, rampe, ascensori e simili, interni alle unità immobiliari sono computati in misura pari alla loro proiezione orizzontale, indipendentemente dal numero di piani collegati. 
4. La superficie catastale, determinata secondo i criteri esposti di seguito, viene arrotondata al metro quadrato. 
</t>
    </r>
    <r>
      <rPr>
        <b/>
        <sz val="8"/>
        <color indexed="8"/>
        <rFont val="Arial"/>
        <family val="2"/>
      </rPr>
      <t xml:space="preserve">Criteri per i gruppi "R" e "P" 
</t>
    </r>
    <r>
      <rPr>
        <sz val="8"/>
        <color indexed="8"/>
        <rFont val="Arial"/>
        <family val="2"/>
      </rPr>
      <t xml:space="preserve">1. Per le unità immobiliari appartenenti alle categorie dei gruppi R e P, la superficie catastale è data dalla somma: 
a) della superficie dei vani principali e dei vani accessori a servizio diretto di quelli principali quali bagni, ripostigli, ingressi, corridoi e simili; 
b) della superficie dei vani accessori a servizio indiretto dei vani principali, quali soffitte, cantine e simili, computata nella misura: 
del 50 per cento, qualora comunicanti con i vani di cui alla precedente lettera a); 
del 25 per cento qualora non comunicanti; 
c) della superficie dei balconi, terrazze e simili, di pertinenza esclusiva nella singola unità immobiliare, computata nella misura: del 30 per cento, fino a metri quadrati 25, e del 10 per cento per la quota eccedente, qualora dette pertinenze siano comunicanti con i vani di cui alla precedente lettera a); del 15 per cento, fino a metri quadrati 25, e del 5 per cento per la quota eccedente qualora non comunicanti. 
Per le unità immobiliari appartenenti alle categorie del gruppo P, la superficie di queste pertinenze è computata nella misura del 10 per cento; 
d) della superficie dell'area scoperta o a questa assimilabile, che costituisce pertinenza esclusiva della singola unità immobiliare, computata nella misura del 10 per cento, fino alla superficie definita nella lettera a), e del 2 per cento per superfici eccedenti detto limite. Per parchi, giardini, corti e simili, che costituiscono pertinenze di unità immobiliari di categoria R/2, la relativa superficie è da computare, con il criterio sopra indicato, solo per la quota eccedente il quintuplo della superficie catastale di cui alla lettera a). Per le unità immobiliari appartenenti alle categorie del gruppo P dette pertinenze non sono computate. 
2. La superficie dei vani accessori a servizio diretto delle unità immobiliari di categoria R/4 è computata nella misura del 50 per cento. 
3. Le superfici delle pertinenze e dei vani accessori a servizio indiretto di quelli principali, definite con le modalità dei precedenti commi, entrano nel computo della superficie catastale fino ad un massimo pari alla metà della superficie dei vani di cui alla lettera a) del comma 1. 
Criteri per il gruppo "T" 
1. Per le unità immobiliari appartenenti alle categorie del gruppo T, la superficie catastale è data dalla somma: 
a) della superficie dei locali aventi funzione principale nella specifica categoria e dei locali accessori a servizio 
diretto di quelli principali; 
b) della superficie dei locali accessori a servizio indiretto dei locali principali computata nella misura: Pag. 90 
</t>
    </r>
    <r>
      <rPr>
        <sz val="11"/>
        <color theme="1"/>
        <rFont val="Aptos Narrow"/>
        <family val="2"/>
        <scheme val="minor"/>
      </rPr>
      <t xml:space="preserve">
</t>
    </r>
    <r>
      <rPr>
        <sz val="8"/>
        <rFont val="Arial"/>
        <family val="2"/>
      </rPr>
      <t xml:space="preserve">del 50 per cento, se comunicanti con i locali di cui alla precedente lettera a); 
del 25 per cento se non comunicanti; 
c) della superficie dei balconi, terrazze e simili computata nella misura del 10 per cento; 
d) della superficie dell'area scoperta o a questa assimilabile, che costituisce pertinenza esclusiva della singola unità immobiliare computata nella misura del 10 per cento, ovvero, per le unità immobiliari di categoria T/1, nella misura del 20 per cento. 
2. Per le unità immobiliari appartenenti alla categoria T/1, la superficie dei locali accessori a servizio diretto di quelli principali di cui alla lettera a) del precedente comma 1, è computata nella misura del 50 per cento </t>
    </r>
  </si>
  <si>
    <t xml:space="preserve">PROSPETTO A2 - DETERMINAZIONE DEL VALORE PRECEDENTE ALL'INTERVENTO
Calcolo della superficie convenzionale ai sensi del DPR 138/98 – all. C 
Unità immobiliare appartenenti ai gruppi R (Unità immobiliari a destinazione abitativa di tipo privato e locali destinati a funzioni complementari) e P (Unità immobiliari a destinazione pubblica o di interesse collettivo) </t>
  </si>
  <si>
    <t>Valore prospetto A2</t>
  </si>
  <si>
    <t>Incremento (A1 – A2)</t>
  </si>
  <si>
    <t>Valore prospetto A1</t>
  </si>
  <si>
    <t xml:space="preserve">CALCOLO INCREMENTO DI VALORE VENALE </t>
  </si>
  <si>
    <t>PROSPETTO B1 - DETERMINAZIONE DEL VALORE ATTUALE 
Calcolo della superficie convenzionale ai sensi del DPR 138/98 – all. C 
Unità immobiliare appartenenti al gruppo T, (T1-T7: Unità immobiliari a destinazione terziaria)</t>
  </si>
  <si>
    <t>PROSPETTO B2 - DETERMINAZIONE DEL VALORE PRECEDENTE ALL'INTERVENTO
Calcolo della superficie convenzionale ai sensi del DPR 138/98 – all. C 
Unità immobiliare appartenenti al gruppo T, (T1-T7: Unità immobiliari a destinazione terziaria)</t>
  </si>
  <si>
    <t>Determinazione della Superficie equivalente determinata dall'aumento di altezza senza aumento delle superfici autorizzate:</t>
  </si>
  <si>
    <t>Hi</t>
  </si>
  <si>
    <t>Va</t>
  </si>
  <si>
    <t>Vi</t>
  </si>
  <si>
    <t>Altezza Intervento realizzato</t>
  </si>
  <si>
    <t>np</t>
  </si>
  <si>
    <t>Numero Piani</t>
  </si>
  <si>
    <t>Volume Autorizzato</t>
  </si>
  <si>
    <t>Volume Realizzato</t>
  </si>
  <si>
    <t>ΔS(mq.)=</t>
  </si>
  <si>
    <r>
      <t xml:space="preserve">PROSPETTO A1 - DETERMINAZIONE DEL VALORE ATTUALE 
</t>
    </r>
    <r>
      <rPr>
        <sz val="11"/>
        <color theme="1"/>
        <rFont val="Century Gothic"/>
        <family val="2"/>
      </rPr>
      <t xml:space="preserve">
Calcolo della superficie convenzionale ai sensi del DPR 138/98 – all. C 
Unità immobiliare appartenenti ai gruppi R (Unità immobiliari a destinazione abitativa di tipo privato e locali destinati a funzioni complementari) e P (Unità immobiliari a destinazione pubblica o di interesse collettivo) </t>
    </r>
  </si>
  <si>
    <t>COMUNE di CORTONA</t>
  </si>
  <si>
    <t>UFFICIO URBANISTICA - EDILIZIA PRIVATA</t>
  </si>
  <si>
    <t>Pratica Edilizia:</t>
  </si>
  <si>
    <t>Richiedente:</t>
  </si>
  <si>
    <t>Ubicazione:</t>
  </si>
  <si>
    <t>Identificazione Cat.:</t>
  </si>
  <si>
    <t>di cui al paragrafo n. 5.2.2 del Regolamento Sanzioni</t>
  </si>
  <si>
    <t>di partenza per la compilazione delle tebelle di calcolo del VVM ATTUALE.</t>
  </si>
  <si>
    <t>Nota: Il valore ΔS corrisponde alla superfice virtuale prodotta dall'aumento di volumetria accertato e costituisce il dato</t>
  </si>
  <si>
    <t>Data:</t>
  </si>
  <si>
    <t xml:space="preserve">Il Tecnico Istruttore </t>
  </si>
  <si>
    <t>__________________________</t>
  </si>
  <si>
    <t>Il Responsabile del Procedimento</t>
  </si>
  <si>
    <t>___________________________</t>
  </si>
  <si>
    <t>tra 16 e 45 anni</t>
  </si>
  <si>
    <t>tra 6 e 15 anni</t>
  </si>
  <si>
    <t>fino 5 anni</t>
  </si>
  <si>
    <t>Coefficienti vetustà opera abusiva (Cve)</t>
  </si>
  <si>
    <t>VVM x 3 - Sanzione Fiscalizzazione art. 199 - art. 200e art. 206</t>
  </si>
  <si>
    <t xml:space="preserve">Valore Venale Precedente (1) x (2) </t>
  </si>
  <si>
    <t>tra 46 e 60 anni</t>
  </si>
  <si>
    <t>Oltre 61anni</t>
  </si>
  <si>
    <t xml:space="preserve">   UFFICIO URBANISTICA - EDILIZIA PRIVATA</t>
  </si>
  <si>
    <t xml:space="preserve"> COMUNE di CORTONA</t>
  </si>
  <si>
    <t>Oblazione in Conformità Semplificata</t>
  </si>
  <si>
    <t>INTERVALLO INTERPOLAZIONE VVM</t>
  </si>
  <si>
    <t>Intervallo interpolazione Oblazione</t>
  </si>
  <si>
    <t>Aumento  VVM fino a (oblazione min)</t>
  </si>
  <si>
    <t xml:space="preserve">Aumento VVM oltre (oblazione MAX) </t>
  </si>
  <si>
    <t>Oblazione dovuta</t>
  </si>
  <si>
    <t>Valori tra 5000 e 50000</t>
  </si>
  <si>
    <t xml:space="preserve">Oblazione in Doppia Conformità  </t>
  </si>
  <si>
    <t>Determinazione Oblazione SCIA art. 206bis e Oblazione SCIA art.209bis (Conformità Semplificata)</t>
  </si>
  <si>
    <t>Determinazione Oblazione SCIA art.209bis (Doppia Conformità)</t>
  </si>
  <si>
    <r>
      <t xml:space="preserve">VVM x 2 - Dato per Accertamento di Conformità art. 206bis - 209bis </t>
    </r>
    <r>
      <rPr>
        <b/>
        <i/>
        <sz val="11"/>
        <color rgb="FFFF0000"/>
        <rFont val="Century Gothic"/>
        <family val="2"/>
      </rPr>
      <t>[VVM(*)]</t>
    </r>
  </si>
  <si>
    <r>
      <t xml:space="preserve"> </t>
    </r>
    <r>
      <rPr>
        <b/>
        <i/>
        <sz val="11"/>
        <color rgb="FFFF0000"/>
        <rFont val="Century Gothic"/>
        <family val="2"/>
      </rPr>
      <t>VVM(*)</t>
    </r>
  </si>
  <si>
    <r>
      <t xml:space="preserve">Il valore di riferimento </t>
    </r>
    <r>
      <rPr>
        <b/>
        <i/>
        <sz val="9"/>
        <color rgb="FFFF0000"/>
        <rFont val="Century Gothic"/>
        <family val="2"/>
      </rPr>
      <t xml:space="preserve">VVM(*) </t>
    </r>
    <r>
      <rPr>
        <b/>
        <i/>
        <sz val="9"/>
        <color theme="1"/>
        <rFont val="Century Gothic"/>
        <family val="2"/>
      </rPr>
      <t>da inserire nelle tabelle di calcolo dll'interpolazione lineare è quello determinato a seconda della casistica rilevata nelle Tabelle 2 - 4 e 6</t>
    </r>
  </si>
  <si>
    <t>Determinazione dell'Aumento del Valore di Mercato dell'Immobilenei casi non valutabili in termini di aumento di superficie ed altezza</t>
  </si>
  <si>
    <t>di cui al paragrafo n. 5.3. del Regolamento Sanzioni</t>
  </si>
  <si>
    <t xml:space="preserve">Calcolo CME delle opere oggetto di sanatoria o fiscalizzazione con base prezzi ricavati da Prezzario Regionale in vigore alla data di accertamento dell'abuso </t>
  </si>
  <si>
    <t>Tabella 1</t>
  </si>
  <si>
    <t>Tabella 2</t>
  </si>
  <si>
    <t>Tabella 3</t>
  </si>
  <si>
    <t>Tabella 4</t>
  </si>
  <si>
    <t>Tabella 5</t>
  </si>
  <si>
    <t>Tabella 6</t>
  </si>
  <si>
    <t>Tabella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</si>
</sst>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0.00\ [$€-410];\-#,##0.00\ [$€-410]"/>
    <numFmt numFmtId="165" formatCode="#,##0.00\ [$€-410];[Red]\-#,##0.00\ [$€-410]"/>
  </numFmts>
  <fonts count="31" x14ac:knownFonts="1">
    <font>
      <sz val="11"/>
      <color theme="1"/>
      <name val="Aptos Narrow"/>
      <family val="2"/>
      <scheme val="minor"/>
    </font>
    <font>
      <b/>
      <sz val="8"/>
      <color indexed="8"/>
      <name val="Arial"/>
      <family val="2"/>
    </font>
    <font>
      <sz val="8"/>
      <color indexed="8"/>
      <name val="Arial"/>
      <family val="2"/>
    </font>
    <font>
      <i/>
      <sz val="8"/>
      <color indexed="8"/>
      <name val="Arial"/>
      <family val="2"/>
    </font>
    <font>
      <sz val="8"/>
      <name val="Arial"/>
      <family val="2"/>
    </font>
    <font>
      <sz val="11"/>
      <color theme="1"/>
      <name val="Aptos Narrow"/>
      <family val="2"/>
      <scheme val="minor"/>
    </font>
    <font>
      <b/>
      <i/>
      <sz val="11"/>
      <color rgb="FF000000"/>
      <name val="Century Gothic"/>
      <family val="2"/>
    </font>
    <font>
      <sz val="11"/>
      <color rgb="FF000000"/>
      <name val="Century Gothic"/>
      <family val="2"/>
    </font>
    <font>
      <b/>
      <sz val="10"/>
      <name val="Century Gothic"/>
      <family val="2"/>
    </font>
    <font>
      <sz val="11"/>
      <color theme="1"/>
      <name val="Century Gothic"/>
      <family val="2"/>
    </font>
    <font>
      <sz val="12"/>
      <name val="Century Gothic"/>
      <family val="2"/>
    </font>
    <font>
      <sz val="10"/>
      <color indexed="8"/>
      <name val="Century Gothic"/>
      <family val="2"/>
    </font>
    <font>
      <sz val="14"/>
      <name val="Century Gothic"/>
      <family val="2"/>
    </font>
    <font>
      <b/>
      <sz val="11"/>
      <color theme="1"/>
      <name val="Century Gothic"/>
      <family val="2"/>
    </font>
    <font>
      <b/>
      <i/>
      <sz val="11"/>
      <color theme="1"/>
      <name val="Century Gothic"/>
      <family val="2"/>
    </font>
    <font>
      <b/>
      <sz val="20"/>
      <color theme="1"/>
      <name val="Century Gothic"/>
      <family val="2"/>
    </font>
    <font>
      <b/>
      <i/>
      <sz val="8"/>
      <color theme="1"/>
      <name val="Century Gothic"/>
      <family val="2"/>
    </font>
    <font>
      <b/>
      <i/>
      <sz val="10"/>
      <color theme="1"/>
      <name val="Century Gothic"/>
      <family val="2"/>
    </font>
    <font>
      <b/>
      <sz val="11"/>
      <color rgb="FF3F3F3F"/>
      <name val="Aptos Narrow"/>
      <family val="2"/>
      <scheme val="minor"/>
    </font>
    <font>
      <b/>
      <sz val="11"/>
      <color theme="0"/>
      <name val="Aptos Narrow"/>
      <family val="2"/>
      <scheme val="minor"/>
    </font>
    <font>
      <b/>
      <i/>
      <sz val="11"/>
      <color theme="0"/>
      <name val="Century Gothic"/>
      <family val="2"/>
    </font>
    <font>
      <i/>
      <sz val="11"/>
      <color theme="1"/>
      <name val="Century Gothic"/>
      <family val="2"/>
    </font>
    <font>
      <i/>
      <sz val="10"/>
      <color theme="1"/>
      <name val="Century Gothic"/>
      <family val="2"/>
    </font>
    <font>
      <i/>
      <sz val="9"/>
      <color theme="1"/>
      <name val="Century Gothic"/>
      <family val="2"/>
    </font>
    <font>
      <b/>
      <i/>
      <sz val="9"/>
      <color theme="1"/>
      <name val="Century Gothic"/>
      <family val="2"/>
    </font>
    <font>
      <b/>
      <i/>
      <sz val="11"/>
      <color rgb="FFFF0000"/>
      <name val="Century Gothic"/>
      <family val="2"/>
    </font>
    <font>
      <b/>
      <i/>
      <sz val="9"/>
      <color rgb="FFFF0000"/>
      <name val="Century Gothic"/>
      <family val="2"/>
    </font>
    <font>
      <b/>
      <sz val="9"/>
      <color theme="1"/>
      <name val="Century Gothic"/>
      <family val="2"/>
    </font>
    <font>
      <i/>
      <sz val="10"/>
      <color theme="1"/>
      <name val="Aptos Narrow"/>
      <family val="2"/>
      <scheme val="minor"/>
    </font>
    <font>
      <b/>
      <i/>
      <sz val="11"/>
      <color rgb="FF3F3F3F"/>
      <name val="Century Gothic"/>
      <family val="2"/>
    </font>
    <font>
      <b/>
      <i/>
      <sz val="20"/>
      <color theme="1"/>
      <name val="Century Gothic"/>
      <family val="2"/>
    </font>
  </fonts>
  <fills count="9">
    <fill>
      <patternFill patternType="none"/>
    </fill>
    <fill>
      <patternFill patternType="gray125"/>
    </fill>
    <fill>
      <patternFill patternType="solid">
        <fgColor indexed="27"/>
        <bgColor indexed="31"/>
      </patternFill>
    </fill>
    <fill>
      <patternFill patternType="solid">
        <fgColor indexed="15"/>
        <bgColor indexed="35"/>
      </patternFill>
    </fill>
    <fill>
      <patternFill patternType="solid">
        <fgColor indexed="13"/>
        <bgColor indexed="34"/>
      </patternFill>
    </fill>
    <fill>
      <patternFill patternType="solid">
        <fgColor rgb="FFFFFF00"/>
        <bgColor indexed="35"/>
      </patternFill>
    </fill>
    <fill>
      <patternFill patternType="solid">
        <fgColor indexed="11"/>
        <bgColor indexed="49"/>
      </patternFill>
    </fill>
    <fill>
      <patternFill patternType="solid">
        <fgColor rgb="FFF2F2F2"/>
      </patternFill>
    </fill>
    <fill>
      <patternFill patternType="solid">
        <fgColor rgb="FFA5A5A5"/>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0" fontId="18" fillId="7" borderId="22" applyNumberFormat="0" applyAlignment="0" applyProtection="0"/>
    <xf numFmtId="0" fontId="19" fillId="8" borderId="23" applyNumberFormat="0" applyAlignment="0" applyProtection="0"/>
  </cellStyleXfs>
  <cellXfs count="116">
    <xf numFmtId="0" fontId="0" fillId="0" borderId="0" xfId="0"/>
    <xf numFmtId="0" fontId="0" fillId="0" borderId="0" xfId="0" applyAlignment="1">
      <alignment vertical="center"/>
    </xf>
    <xf numFmtId="0" fontId="0" fillId="0" borderId="0" xfId="0" applyAlignment="1">
      <alignment wrapText="1"/>
    </xf>
    <xf numFmtId="0" fontId="1" fillId="0" borderId="0" xfId="0" applyFont="1" applyAlignment="1">
      <alignment vertical="top" wrapText="1"/>
    </xf>
    <xf numFmtId="164" fontId="0" fillId="0" borderId="0" xfId="0" applyNumberFormat="1"/>
    <xf numFmtId="165" fontId="0" fillId="0" borderId="0" xfId="0" applyNumberFormat="1"/>
    <xf numFmtId="0" fontId="7" fillId="0" borderId="0" xfId="0" applyFont="1"/>
    <xf numFmtId="0" fontId="6" fillId="0" borderId="0" xfId="0" applyFont="1" applyAlignment="1">
      <alignment horizontal="right"/>
    </xf>
    <xf numFmtId="2" fontId="6" fillId="0" borderId="0" xfId="0" applyNumberFormat="1" applyFont="1" applyAlignment="1">
      <alignment horizontal="left"/>
    </xf>
    <xf numFmtId="0" fontId="7" fillId="0" borderId="5" xfId="0" applyFont="1" applyBorder="1"/>
    <xf numFmtId="0" fontId="6" fillId="0" borderId="5" xfId="0" applyFont="1" applyBorder="1" applyAlignment="1">
      <alignment horizontal="right"/>
    </xf>
    <xf numFmtId="2" fontId="6" fillId="0" borderId="5" xfId="0" applyNumberFormat="1" applyFont="1" applyBorder="1" applyAlignment="1">
      <alignment horizontal="right"/>
    </xf>
    <xf numFmtId="0" fontId="9" fillId="0" borderId="0" xfId="0" applyFont="1" applyAlignment="1">
      <alignment vertical="center"/>
    </xf>
    <xf numFmtId="0" fontId="9" fillId="0" borderId="0" xfId="0" applyFont="1"/>
    <xf numFmtId="0" fontId="9" fillId="0" borderId="5" xfId="0" applyFont="1" applyBorder="1" applyAlignment="1">
      <alignment horizontal="center" vertical="center" wrapText="1"/>
    </xf>
    <xf numFmtId="0" fontId="9" fillId="2" borderId="5" xfId="0" applyFont="1" applyFill="1" applyBorder="1" applyAlignment="1" applyProtection="1">
      <alignment horizontal="center" vertical="center"/>
      <protection locked="0"/>
    </xf>
    <xf numFmtId="4" fontId="9" fillId="0" borderId="5" xfId="0" applyNumberFormat="1" applyFont="1" applyBorder="1" applyAlignment="1">
      <alignment horizontal="center" vertical="center"/>
    </xf>
    <xf numFmtId="0" fontId="9" fillId="0" borderId="0" xfId="0" applyFont="1" applyAlignment="1">
      <alignment wrapText="1"/>
    </xf>
    <xf numFmtId="0" fontId="9" fillId="0" borderId="1" xfId="0" applyFont="1" applyBorder="1" applyAlignment="1">
      <alignment vertical="center"/>
    </xf>
    <xf numFmtId="0" fontId="9" fillId="2" borderId="1" xfId="0" applyFont="1" applyFill="1" applyBorder="1" applyAlignment="1" applyProtection="1">
      <alignment vertical="center"/>
      <protection locked="0"/>
    </xf>
    <xf numFmtId="0" fontId="9" fillId="0" borderId="6" xfId="0" applyFont="1" applyBorder="1" applyAlignment="1">
      <alignment vertical="center"/>
    </xf>
    <xf numFmtId="7" fontId="9" fillId="2" borderId="2" xfId="0" applyNumberFormat="1" applyFont="1" applyFill="1" applyBorder="1" applyAlignment="1" applyProtection="1">
      <alignment vertical="center"/>
      <protection locked="0"/>
    </xf>
    <xf numFmtId="0" fontId="11" fillId="0" borderId="5" xfId="0" applyFont="1" applyBorder="1" applyAlignment="1">
      <alignment horizontal="center" vertical="center" wrapText="1"/>
    </xf>
    <xf numFmtId="164" fontId="9" fillId="2" borderId="2" xfId="0" applyNumberFormat="1" applyFont="1" applyFill="1" applyBorder="1" applyAlignment="1" applyProtection="1">
      <alignment vertical="center"/>
      <protection locked="0"/>
    </xf>
    <xf numFmtId="0" fontId="9" fillId="0" borderId="5" xfId="0" applyFont="1" applyBorder="1"/>
    <xf numFmtId="0" fontId="13" fillId="0" borderId="5" xfId="0" applyFont="1" applyBorder="1" applyAlignment="1">
      <alignment horizontal="center" vertical="center" wrapText="1"/>
    </xf>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17" fillId="0" borderId="0" xfId="0" applyFont="1"/>
    <xf numFmtId="0" fontId="14" fillId="0" borderId="0" xfId="0" applyFont="1" applyAlignment="1">
      <alignment vertical="center"/>
    </xf>
    <xf numFmtId="0" fontId="13" fillId="0" borderId="0" xfId="0" applyFont="1" applyAlignment="1">
      <alignment horizontal="right"/>
    </xf>
    <xf numFmtId="14" fontId="13" fillId="0" borderId="0" xfId="0" applyNumberFormat="1" applyFont="1" applyAlignment="1">
      <alignment horizontal="right"/>
    </xf>
    <xf numFmtId="44" fontId="14" fillId="0" borderId="17" xfId="1" applyFont="1" applyBorder="1"/>
    <xf numFmtId="44" fontId="14" fillId="0" borderId="8" xfId="1" applyFont="1" applyBorder="1"/>
    <xf numFmtId="0" fontId="14" fillId="0" borderId="13" xfId="0" applyFont="1" applyBorder="1"/>
    <xf numFmtId="0" fontId="9" fillId="0" borderId="14" xfId="0" applyFont="1" applyBorder="1"/>
    <xf numFmtId="0" fontId="9" fillId="0" borderId="16" xfId="0" applyFont="1" applyBorder="1"/>
    <xf numFmtId="0" fontId="17" fillId="0" borderId="12" xfId="0" applyFont="1" applyBorder="1"/>
    <xf numFmtId="0" fontId="9" fillId="0" borderId="12" xfId="0" applyFont="1" applyBorder="1" applyAlignment="1">
      <alignment horizontal="right"/>
    </xf>
    <xf numFmtId="0" fontId="17" fillId="0" borderId="5" xfId="0" applyFont="1" applyBorder="1"/>
    <xf numFmtId="44" fontId="14" fillId="0" borderId="19" xfId="1" applyFont="1" applyBorder="1"/>
    <xf numFmtId="0" fontId="9" fillId="0" borderId="18"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20" fillId="8" borderId="23" xfId="3" applyFont="1" applyAlignment="1">
      <alignment horizontal="center" vertical="center" wrapText="1"/>
    </xf>
    <xf numFmtId="0" fontId="14" fillId="0" borderId="9" xfId="0" applyFont="1" applyBorder="1" applyAlignment="1">
      <alignment horizontal="center" vertical="center" wrapText="1"/>
    </xf>
    <xf numFmtId="0" fontId="14" fillId="0" borderId="5" xfId="0" applyFont="1" applyBorder="1" applyAlignment="1">
      <alignment horizontal="center" vertical="center" wrapText="1"/>
    </xf>
    <xf numFmtId="44" fontId="21" fillId="0" borderId="9" xfId="1" applyFont="1" applyBorder="1" applyAlignment="1">
      <alignment vertical="center"/>
    </xf>
    <xf numFmtId="44" fontId="21" fillId="0" borderId="5" xfId="1" applyFont="1" applyBorder="1" applyAlignment="1">
      <alignment vertical="center"/>
    </xf>
    <xf numFmtId="0" fontId="14" fillId="0" borderId="24" xfId="0" applyFont="1" applyBorder="1" applyAlignment="1">
      <alignment horizontal="center" vertical="center" wrapText="1"/>
    </xf>
    <xf numFmtId="44" fontId="21" fillId="0" borderId="25" xfId="1" applyFont="1" applyBorder="1" applyAlignment="1">
      <alignment vertical="center"/>
    </xf>
    <xf numFmtId="44" fontId="21" fillId="0" borderId="24" xfId="1" applyFont="1" applyBorder="1" applyAlignment="1">
      <alignment vertical="center"/>
    </xf>
    <xf numFmtId="0" fontId="20" fillId="8" borderId="23" xfId="3" applyFont="1"/>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21" fillId="0" borderId="28" xfId="0" applyFont="1" applyBorder="1" applyAlignment="1">
      <alignment horizontal="center" vertical="center" wrapText="1"/>
    </xf>
    <xf numFmtId="44" fontId="14" fillId="0" borderId="29" xfId="1" applyFont="1" applyBorder="1" applyAlignment="1">
      <alignment vertical="center"/>
    </xf>
    <xf numFmtId="0" fontId="21" fillId="0" borderId="0" xfId="0" applyFont="1"/>
    <xf numFmtId="44" fontId="25" fillId="0" borderId="30" xfId="1" applyFont="1" applyBorder="1" applyAlignment="1">
      <alignment vertical="center"/>
    </xf>
    <xf numFmtId="44" fontId="25" fillId="0" borderId="19" xfId="1" applyFont="1" applyBorder="1"/>
    <xf numFmtId="0" fontId="24" fillId="0" borderId="0" xfId="0" applyFont="1"/>
    <xf numFmtId="0" fontId="17" fillId="0" borderId="0" xfId="0" applyFont="1" applyAlignment="1">
      <alignment vertical="center"/>
    </xf>
    <xf numFmtId="0" fontId="28" fillId="0" borderId="0" xfId="0" applyFont="1"/>
    <xf numFmtId="0" fontId="22" fillId="0" borderId="0" xfId="0" applyFont="1"/>
    <xf numFmtId="0" fontId="30"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7" fillId="0" borderId="5" xfId="0" applyFont="1" applyBorder="1" applyAlignment="1">
      <alignment horizontal="center" vertical="center"/>
    </xf>
    <xf numFmtId="164" fontId="9" fillId="0" borderId="5" xfId="0" applyNumberFormat="1" applyFont="1" applyBorder="1" applyAlignment="1">
      <alignment horizontal="center" vertical="center"/>
    </xf>
    <xf numFmtId="0" fontId="9" fillId="0" borderId="5" xfId="0" applyFont="1" applyBorder="1" applyAlignment="1">
      <alignment horizontal="center" vertical="center"/>
    </xf>
    <xf numFmtId="164" fontId="12" fillId="3" borderId="5" xfId="0" applyNumberFormat="1" applyFont="1" applyFill="1" applyBorder="1" applyAlignment="1">
      <alignment horizontal="center" vertical="center"/>
    </xf>
    <xf numFmtId="0" fontId="9" fillId="0" borderId="5" xfId="0" applyFont="1" applyBorder="1" applyAlignment="1">
      <alignment horizontal="left" vertical="center" wrapText="1"/>
    </xf>
    <xf numFmtId="0" fontId="9" fillId="0" borderId="1" xfId="0" applyFont="1" applyBorder="1" applyAlignment="1">
      <alignment vertical="center"/>
    </xf>
    <xf numFmtId="0" fontId="10" fillId="0" borderId="5" xfId="0" applyFont="1" applyBorder="1" applyAlignment="1">
      <alignment horizontal="center" vertical="center"/>
    </xf>
    <xf numFmtId="0" fontId="9" fillId="0" borderId="2" xfId="0" applyFont="1" applyBorder="1" applyAlignment="1">
      <alignment horizontal="left" wrapText="1"/>
    </xf>
    <xf numFmtId="0" fontId="9" fillId="0" borderId="11" xfId="0" applyFont="1" applyBorder="1" applyAlignment="1">
      <alignment horizontal="left"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2" borderId="5"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2" borderId="8"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8" fillId="3"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5" borderId="5" xfId="0" applyFont="1" applyFill="1" applyBorder="1" applyAlignment="1">
      <alignment horizontal="center" vertical="center" wrapText="1"/>
    </xf>
    <xf numFmtId="0" fontId="9" fillId="0" borderId="3" xfId="0" applyFont="1" applyBorder="1" applyAlignment="1">
      <alignment horizontal="left" wrapText="1"/>
    </xf>
    <xf numFmtId="7" fontId="9" fillId="0" borderId="5" xfId="0" applyNumberFormat="1" applyFont="1" applyBorder="1" applyAlignment="1">
      <alignment horizontal="center" vertical="center"/>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165" fontId="12" fillId="4" borderId="5" xfId="0" applyNumberFormat="1" applyFont="1" applyFill="1" applyBorder="1" applyAlignment="1">
      <alignment horizontal="center" vertical="center" wrapText="1"/>
    </xf>
    <xf numFmtId="7" fontId="9" fillId="0" borderId="8" xfId="0" applyNumberFormat="1" applyFont="1" applyBorder="1" applyAlignment="1">
      <alignment horizontal="center" vertical="center" wrapText="1"/>
    </xf>
    <xf numFmtId="7" fontId="9" fillId="0" borderId="9" xfId="0" applyNumberFormat="1" applyFont="1" applyBorder="1" applyAlignment="1">
      <alignment horizontal="center" vertical="center" wrapText="1"/>
    </xf>
    <xf numFmtId="0" fontId="8" fillId="0" borderId="5" xfId="0" applyFont="1" applyBorder="1" applyAlignment="1">
      <alignment horizontal="center" vertical="center"/>
    </xf>
    <xf numFmtId="164" fontId="12" fillId="6" borderId="5" xfId="0" applyNumberFormat="1" applyFont="1" applyFill="1" applyBorder="1" applyAlignment="1">
      <alignment horizontal="center" vertical="center"/>
    </xf>
    <xf numFmtId="0" fontId="6" fillId="0" borderId="0" xfId="0" applyFont="1" applyAlignment="1">
      <alignment horizontal="center" vertical="center" wrapText="1"/>
    </xf>
    <xf numFmtId="0" fontId="29" fillId="7" borderId="22" xfId="2" applyFont="1" applyAlignment="1">
      <alignment horizontal="left" vertical="center" wrapText="1"/>
    </xf>
    <xf numFmtId="44" fontId="29" fillId="7" borderId="22" xfId="2" applyNumberFormat="1" applyFont="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4" fillId="0" borderId="0" xfId="0" applyFont="1" applyAlignment="1">
      <alignment horizontal="left" vertical="top" wrapText="1"/>
    </xf>
    <xf numFmtId="0" fontId="23" fillId="0" borderId="0" xfId="0" applyFont="1" applyAlignment="1">
      <alignment horizontal="left" vertical="top" wrapText="1"/>
    </xf>
    <xf numFmtId="0" fontId="17" fillId="0" borderId="0" xfId="0" applyFont="1" applyAlignment="1">
      <alignment vertical="center" wrapText="1"/>
    </xf>
    <xf numFmtId="0" fontId="0" fillId="0" borderId="0" xfId="0" applyAlignment="1"/>
  </cellXfs>
  <cellStyles count="4">
    <cellStyle name="Cella da controllare" xfId="3" builtinId="23"/>
    <cellStyle name="Normale" xfId="0" builtinId="0"/>
    <cellStyle name="Output" xfId="2" builtinId="21"/>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Label"/>
</file>

<file path=xl/ctrlProps/ctrlProp2.xml><?xml version="1.0" encoding="utf-8"?>
<formControlPr xmlns="http://schemas.microsoft.com/office/spreadsheetml/2009/9/main" objectType="Label"/>
</file>

<file path=xl/ctrlProps/ctrlProp3.xml><?xml version="1.0" encoding="utf-8"?>
<formControlPr xmlns="http://schemas.microsoft.com/office/spreadsheetml/2009/9/main" objectType="Label"/>
</file>

<file path=xl/ctrlProps/ctrlProp4.xml><?xml version="1.0" encoding="utf-8"?>
<formControlPr xmlns="http://schemas.microsoft.com/office/spreadsheetml/2009/9/main" objectType="Label"/>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83344</xdr:rowOff>
    </xdr:from>
    <xdr:to>
      <xdr:col>0</xdr:col>
      <xdr:colOff>964628</xdr:colOff>
      <xdr:row>2</xdr:row>
      <xdr:rowOff>311943</xdr:rowOff>
    </xdr:to>
    <xdr:pic>
      <xdr:nvPicPr>
        <xdr:cNvPr id="2" name="Immagine 1" descr="Cortona-Stemma.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54781" y="83344"/>
          <a:ext cx="809847" cy="1038224"/>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12</xdr:row>
          <xdr:rowOff>114300</xdr:rowOff>
        </xdr:from>
        <xdr:to>
          <xdr:col>1</xdr:col>
          <xdr:colOff>428625</xdr:colOff>
          <xdr:row>13</xdr:row>
          <xdr:rowOff>9525</xdr:rowOff>
        </xdr:to>
        <xdr:sp macro="" textlink="">
          <xdr:nvSpPr>
            <xdr:cNvPr id="1025" name="Testo fisso" hidden="1">
              <a:extLst>
                <a:ext uri="{63B3BB69-23CF-44E3-9099-C40C66FF867C}">
                  <a14:compatExt spid="_x0000_s1025"/>
                </a:ext>
                <a:ext uri="{FF2B5EF4-FFF2-40B4-BE49-F238E27FC236}">
                  <a16:creationId xmlns:a16="http://schemas.microsoft.com/office/drawing/2014/main" id="{C2912301-D1AD-8CE9-7474-9B5220DDC2C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173831</xdr:colOff>
      <xdr:row>0</xdr:row>
      <xdr:rowOff>54768</xdr:rowOff>
    </xdr:from>
    <xdr:to>
      <xdr:col>0</xdr:col>
      <xdr:colOff>983678</xdr:colOff>
      <xdr:row>2</xdr:row>
      <xdr:rowOff>276225</xdr:rowOff>
    </xdr:to>
    <xdr:pic>
      <xdr:nvPicPr>
        <xdr:cNvPr id="2" name="Immagine 1" descr="Cortona-Stemma.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73831" y="54768"/>
          <a:ext cx="809847" cy="983457"/>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8</xdr:row>
          <xdr:rowOff>114300</xdr:rowOff>
        </xdr:from>
        <xdr:to>
          <xdr:col>1</xdr:col>
          <xdr:colOff>428625</xdr:colOff>
          <xdr:row>9</xdr:row>
          <xdr:rowOff>9525</xdr:rowOff>
        </xdr:to>
        <xdr:sp macro="" textlink="">
          <xdr:nvSpPr>
            <xdr:cNvPr id="2050" name="Testo fisso" hidden="1">
              <a:extLst>
                <a:ext uri="{63B3BB69-23CF-44E3-9099-C40C66FF867C}">
                  <a14:compatExt spid="_x0000_s2050"/>
                </a:ext>
                <a:ext uri="{FF2B5EF4-FFF2-40B4-BE49-F238E27FC236}">
                  <a16:creationId xmlns:a16="http://schemas.microsoft.com/office/drawing/2014/main" id="{23CA57DC-CC9C-BD3C-CABC-A33B1E63405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173831</xdr:colOff>
      <xdr:row>0</xdr:row>
      <xdr:rowOff>54768</xdr:rowOff>
    </xdr:from>
    <xdr:to>
      <xdr:col>0</xdr:col>
      <xdr:colOff>983678</xdr:colOff>
      <xdr:row>2</xdr:row>
      <xdr:rowOff>276225</xdr:rowOff>
    </xdr:to>
    <xdr:pic>
      <xdr:nvPicPr>
        <xdr:cNvPr id="2" name="Immagine 1" descr="Cortona-Stemma.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73831" y="54768"/>
          <a:ext cx="809847" cy="983457"/>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12</xdr:row>
          <xdr:rowOff>114300</xdr:rowOff>
        </xdr:from>
        <xdr:to>
          <xdr:col>1</xdr:col>
          <xdr:colOff>428625</xdr:colOff>
          <xdr:row>13</xdr:row>
          <xdr:rowOff>9525</xdr:rowOff>
        </xdr:to>
        <xdr:sp macro="" textlink="">
          <xdr:nvSpPr>
            <xdr:cNvPr id="5121" name="Testo fisso" hidden="1">
              <a:extLst>
                <a:ext uri="{63B3BB69-23CF-44E3-9099-C40C66FF867C}">
                  <a14:compatExt spid="_x0000_s5121"/>
                </a:ext>
                <a:ext uri="{FF2B5EF4-FFF2-40B4-BE49-F238E27FC236}">
                  <a16:creationId xmlns:a16="http://schemas.microsoft.com/office/drawing/2014/main" id="{F9CF0339-5E16-807D-DC1F-BF607AF5FEC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173831</xdr:colOff>
      <xdr:row>0</xdr:row>
      <xdr:rowOff>54768</xdr:rowOff>
    </xdr:from>
    <xdr:to>
      <xdr:col>0</xdr:col>
      <xdr:colOff>983678</xdr:colOff>
      <xdr:row>2</xdr:row>
      <xdr:rowOff>276225</xdr:rowOff>
    </xdr:to>
    <xdr:pic>
      <xdr:nvPicPr>
        <xdr:cNvPr id="2" name="Immagine 1" descr="Cortona-Stemma.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73831" y="54768"/>
          <a:ext cx="809847" cy="1097757"/>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8</xdr:row>
          <xdr:rowOff>114300</xdr:rowOff>
        </xdr:from>
        <xdr:to>
          <xdr:col>1</xdr:col>
          <xdr:colOff>428625</xdr:colOff>
          <xdr:row>9</xdr:row>
          <xdr:rowOff>9525</xdr:rowOff>
        </xdr:to>
        <xdr:sp macro="" textlink="">
          <xdr:nvSpPr>
            <xdr:cNvPr id="4098" name="Testo fisso" hidden="1">
              <a:extLst>
                <a:ext uri="{63B3BB69-23CF-44E3-9099-C40C66FF867C}">
                  <a14:compatExt spid="_x0000_s4098"/>
                </a:ext>
                <a:ext uri="{FF2B5EF4-FFF2-40B4-BE49-F238E27FC236}">
                  <a16:creationId xmlns:a16="http://schemas.microsoft.com/office/drawing/2014/main" id="{756A823A-A7F7-FFDC-401E-24C28FBA759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419101</xdr:colOff>
      <xdr:row>0</xdr:row>
      <xdr:rowOff>104775</xdr:rowOff>
    </xdr:from>
    <xdr:to>
      <xdr:col>0</xdr:col>
      <xdr:colOff>1228948</xdr:colOff>
      <xdr:row>4</xdr:row>
      <xdr:rowOff>190499</xdr:rowOff>
    </xdr:to>
    <xdr:pic>
      <xdr:nvPicPr>
        <xdr:cNvPr id="2" name="Immagine 1" descr="Cortona-Stemma.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419101" y="104775"/>
          <a:ext cx="809847" cy="10382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257176</xdr:colOff>
      <xdr:row>0</xdr:row>
      <xdr:rowOff>152400</xdr:rowOff>
    </xdr:from>
    <xdr:to>
      <xdr:col>0</xdr:col>
      <xdr:colOff>1228992</xdr:colOff>
      <xdr:row>6</xdr:row>
      <xdr:rowOff>38100</xdr:rowOff>
    </xdr:to>
    <xdr:pic>
      <xdr:nvPicPr>
        <xdr:cNvPr id="2" name="Immagine 1" descr="Cortona-Stemma.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257176" y="152400"/>
          <a:ext cx="971816" cy="1257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466725</xdr:colOff>
      <xdr:row>1</xdr:row>
      <xdr:rowOff>1</xdr:rowOff>
    </xdr:from>
    <xdr:to>
      <xdr:col>0</xdr:col>
      <xdr:colOff>1705258</xdr:colOff>
      <xdr:row>6</xdr:row>
      <xdr:rowOff>114301</xdr:rowOff>
    </xdr:to>
    <xdr:pic>
      <xdr:nvPicPr>
        <xdr:cNvPr id="2" name="Immagine 1" descr="Cortona-Stemma.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466725" y="209551"/>
          <a:ext cx="1238533" cy="12763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zoomScale="80" zoomScaleNormal="80" workbookViewId="0">
      <selection activeCell="C16" sqref="C16"/>
    </sheetView>
  </sheetViews>
  <sheetFormatPr defaultRowHeight="15" x14ac:dyDescent="0.25"/>
  <cols>
    <col min="1" max="1" width="19.28515625" customWidth="1"/>
    <col min="2" max="2" width="14.42578125" customWidth="1"/>
    <col min="3" max="3" width="13.85546875" customWidth="1"/>
    <col min="4" max="4" width="16.28515625" customWidth="1"/>
    <col min="5" max="5" width="13.85546875" customWidth="1"/>
    <col min="6" max="6" width="12.5703125" customWidth="1"/>
    <col min="7" max="9" width="9.140625" customWidth="1"/>
  </cols>
  <sheetData>
    <row r="1" spans="1:6" ht="32.25" customHeight="1" x14ac:dyDescent="0.25"/>
    <row r="2" spans="1:6" ht="32.25" customHeight="1" x14ac:dyDescent="0.35">
      <c r="B2" s="28" t="s">
        <v>52</v>
      </c>
    </row>
    <row r="3" spans="1:6" ht="32.25" customHeight="1" x14ac:dyDescent="0.25">
      <c r="B3" s="31" t="s">
        <v>53</v>
      </c>
    </row>
    <row r="4" spans="1:6" ht="17.25" customHeight="1" x14ac:dyDescent="0.3">
      <c r="A4" s="13" t="s">
        <v>54</v>
      </c>
      <c r="B4" s="31"/>
    </row>
    <row r="5" spans="1:6" ht="17.25" customHeight="1" x14ac:dyDescent="0.3">
      <c r="A5" s="13" t="s">
        <v>55</v>
      </c>
      <c r="B5" s="31"/>
      <c r="E5" s="66" t="s">
        <v>92</v>
      </c>
      <c r="F5" s="66"/>
    </row>
    <row r="6" spans="1:6" ht="17.25" customHeight="1" x14ac:dyDescent="0.25">
      <c r="A6" t="s">
        <v>56</v>
      </c>
      <c r="E6" s="66"/>
      <c r="F6" s="66"/>
    </row>
    <row r="7" spans="1:6" ht="17.25" customHeight="1" x14ac:dyDescent="0.3">
      <c r="A7" s="13" t="s">
        <v>57</v>
      </c>
    </row>
    <row r="8" spans="1:6" ht="36.75" customHeight="1" x14ac:dyDescent="0.25">
      <c r="A8" s="83" t="s">
        <v>0</v>
      </c>
      <c r="B8" s="83"/>
      <c r="C8" s="83"/>
      <c r="D8" s="83"/>
      <c r="E8" s="83"/>
      <c r="F8" s="83"/>
    </row>
    <row r="9" spans="1:6" ht="16.5" x14ac:dyDescent="0.25">
      <c r="A9" s="84"/>
      <c r="B9" s="84"/>
      <c r="C9" s="84"/>
      <c r="D9" s="84"/>
      <c r="E9" s="84"/>
      <c r="F9" s="84"/>
    </row>
    <row r="10" spans="1:6" ht="15" customHeight="1" x14ac:dyDescent="0.3">
      <c r="A10" s="85" t="s">
        <v>1</v>
      </c>
      <c r="B10" s="86"/>
      <c r="C10" s="87"/>
      <c r="D10" s="88"/>
      <c r="E10" s="88"/>
      <c r="F10" s="89"/>
    </row>
    <row r="11" spans="1:6" ht="16.5" x14ac:dyDescent="0.25">
      <c r="A11" s="84"/>
      <c r="B11" s="84"/>
      <c r="C11" s="84"/>
      <c r="D11" s="84"/>
      <c r="E11" s="84"/>
      <c r="F11" s="84"/>
    </row>
    <row r="12" spans="1:6" ht="109.5" customHeight="1" x14ac:dyDescent="0.25">
      <c r="A12" s="90" t="s">
        <v>51</v>
      </c>
      <c r="B12" s="90"/>
      <c r="C12" s="90"/>
      <c r="D12" s="90"/>
      <c r="E12" s="90"/>
      <c r="F12" s="90"/>
    </row>
    <row r="13" spans="1:6" ht="16.5" x14ac:dyDescent="0.3">
      <c r="A13" s="12"/>
      <c r="B13" s="12"/>
      <c r="C13" s="12"/>
      <c r="D13" s="12"/>
      <c r="E13" s="12"/>
      <c r="F13" s="13"/>
    </row>
    <row r="14" spans="1:6" ht="33" x14ac:dyDescent="0.25">
      <c r="A14" s="92" t="s">
        <v>2</v>
      </c>
      <c r="B14" s="93"/>
      <c r="C14" s="14" t="s">
        <v>3</v>
      </c>
      <c r="D14" s="14" t="s">
        <v>4</v>
      </c>
      <c r="E14" s="91" t="s">
        <v>5</v>
      </c>
      <c r="F14" s="91"/>
    </row>
    <row r="15" spans="1:6" ht="42.75" customHeight="1" x14ac:dyDescent="0.3">
      <c r="A15" s="79" t="s">
        <v>6</v>
      </c>
      <c r="B15" s="80"/>
      <c r="C15" s="15">
        <v>20</v>
      </c>
      <c r="D15" s="16">
        <v>1</v>
      </c>
      <c r="E15" s="74">
        <f t="shared" ref="E15:E16" si="0">PRODUCT(C15*D15)</f>
        <v>20</v>
      </c>
      <c r="F15" s="74"/>
    </row>
    <row r="16" spans="1:6" ht="72.75" customHeight="1" x14ac:dyDescent="0.3">
      <c r="A16" s="79" t="s">
        <v>7</v>
      </c>
      <c r="B16" s="80"/>
      <c r="C16" s="15">
        <v>10</v>
      </c>
      <c r="D16" s="16">
        <v>0.5</v>
      </c>
      <c r="E16" s="74">
        <f t="shared" si="0"/>
        <v>5</v>
      </c>
      <c r="F16" s="74"/>
    </row>
    <row r="17" spans="1:6" ht="72.75" customHeight="1" x14ac:dyDescent="0.3">
      <c r="A17" s="79" t="s">
        <v>8</v>
      </c>
      <c r="B17" s="80"/>
      <c r="C17" s="15">
        <v>25</v>
      </c>
      <c r="D17" s="16">
        <v>0.25</v>
      </c>
      <c r="E17" s="74">
        <f t="shared" ref="E17:E23" si="1">PRODUCT(C17*D17)</f>
        <v>6.25</v>
      </c>
      <c r="F17" s="74"/>
    </row>
    <row r="18" spans="1:6" ht="72.75" customHeight="1" x14ac:dyDescent="0.3">
      <c r="A18" s="79" t="s">
        <v>9</v>
      </c>
      <c r="B18" s="80"/>
      <c r="C18" s="15"/>
      <c r="D18" s="16">
        <v>0.30000000000000004</v>
      </c>
      <c r="E18" s="74">
        <f t="shared" si="1"/>
        <v>0</v>
      </c>
      <c r="F18" s="74"/>
    </row>
    <row r="19" spans="1:6" ht="72.75" customHeight="1" x14ac:dyDescent="0.3">
      <c r="A19" s="79" t="s">
        <v>10</v>
      </c>
      <c r="B19" s="80"/>
      <c r="C19" s="15"/>
      <c r="D19" s="16">
        <v>0.1</v>
      </c>
      <c r="E19" s="74">
        <f t="shared" si="1"/>
        <v>0</v>
      </c>
      <c r="F19" s="74"/>
    </row>
    <row r="20" spans="1:6" ht="72" customHeight="1" x14ac:dyDescent="0.3">
      <c r="A20" s="79" t="s">
        <v>11</v>
      </c>
      <c r="B20" s="80"/>
      <c r="C20" s="15"/>
      <c r="D20" s="16">
        <v>0.15</v>
      </c>
      <c r="E20" s="74">
        <f t="shared" si="1"/>
        <v>0</v>
      </c>
      <c r="F20" s="74"/>
    </row>
    <row r="21" spans="1:6" ht="72.75" customHeight="1" x14ac:dyDescent="0.3">
      <c r="A21" s="79" t="s">
        <v>12</v>
      </c>
      <c r="B21" s="80"/>
      <c r="C21" s="15"/>
      <c r="D21" s="16">
        <v>0.05</v>
      </c>
      <c r="E21" s="74">
        <f t="shared" si="1"/>
        <v>0</v>
      </c>
      <c r="F21" s="74"/>
    </row>
    <row r="22" spans="1:6" ht="42.75" customHeight="1" x14ac:dyDescent="0.3">
      <c r="A22" s="79" t="s">
        <v>13</v>
      </c>
      <c r="B22" s="80"/>
      <c r="C22" s="15"/>
      <c r="D22" s="16">
        <v>0.1</v>
      </c>
      <c r="E22" s="74">
        <f t="shared" si="1"/>
        <v>0</v>
      </c>
      <c r="F22" s="74"/>
    </row>
    <row r="23" spans="1:6" ht="42.75" customHeight="1" x14ac:dyDescent="0.3">
      <c r="A23" s="79" t="s">
        <v>14</v>
      </c>
      <c r="B23" s="80"/>
      <c r="C23" s="15"/>
      <c r="D23" s="16">
        <v>0.5</v>
      </c>
      <c r="E23" s="74">
        <f t="shared" si="1"/>
        <v>0</v>
      </c>
      <c r="F23" s="74"/>
    </row>
    <row r="24" spans="1:6" ht="17.25" customHeight="1" x14ac:dyDescent="0.3">
      <c r="A24" s="17"/>
      <c r="B24" s="17"/>
      <c r="C24" s="17"/>
      <c r="D24" s="17"/>
      <c r="E24" s="17"/>
      <c r="F24" s="13"/>
    </row>
    <row r="25" spans="1:6" ht="16.5" x14ac:dyDescent="0.25">
      <c r="A25" s="81" t="s">
        <v>15</v>
      </c>
      <c r="B25" s="82"/>
      <c r="C25" s="82"/>
      <c r="D25" s="82"/>
      <c r="E25" s="74">
        <f>SUM(E15:F23)</f>
        <v>31.25</v>
      </c>
      <c r="F25" s="74"/>
    </row>
    <row r="26" spans="1:6" ht="16.5" x14ac:dyDescent="0.3">
      <c r="A26" s="12"/>
      <c r="B26" s="12"/>
      <c r="C26" s="12"/>
      <c r="D26" s="12"/>
      <c r="E26" s="12"/>
      <c r="F26" s="13"/>
    </row>
    <row r="27" spans="1:6" ht="15" customHeight="1" x14ac:dyDescent="0.25">
      <c r="A27" s="76" t="s">
        <v>16</v>
      </c>
      <c r="B27" s="76"/>
      <c r="C27" s="76"/>
      <c r="D27" s="76"/>
      <c r="E27" s="76"/>
      <c r="F27" s="76"/>
    </row>
    <row r="28" spans="1:6" ht="16.5" x14ac:dyDescent="0.3">
      <c r="A28" s="12"/>
      <c r="B28" s="12"/>
      <c r="C28" s="12"/>
      <c r="D28" s="12"/>
      <c r="E28" s="12"/>
      <c r="F28" s="13"/>
    </row>
    <row r="29" spans="1:6" ht="17.25" x14ac:dyDescent="0.25">
      <c r="A29" s="78" t="s">
        <v>17</v>
      </c>
      <c r="B29" s="78"/>
      <c r="C29" s="78"/>
      <c r="D29" s="78"/>
      <c r="E29" s="78"/>
      <c r="F29" s="78"/>
    </row>
    <row r="30" spans="1:6" ht="16.5" x14ac:dyDescent="0.3">
      <c r="A30" s="12"/>
      <c r="B30" s="12"/>
      <c r="C30" s="12"/>
      <c r="D30" s="12"/>
      <c r="E30" s="12"/>
      <c r="F30" s="13"/>
    </row>
    <row r="31" spans="1:6" ht="16.5" x14ac:dyDescent="0.25">
      <c r="A31" s="18" t="s">
        <v>18</v>
      </c>
      <c r="B31" s="19"/>
      <c r="C31" s="18" t="s">
        <v>19</v>
      </c>
      <c r="D31" s="19"/>
      <c r="E31" s="20" t="s">
        <v>20</v>
      </c>
      <c r="F31" s="19"/>
    </row>
    <row r="32" spans="1:6" ht="15" customHeight="1" x14ac:dyDescent="0.25">
      <c r="A32" s="77" t="s">
        <v>21</v>
      </c>
      <c r="B32" s="77"/>
      <c r="C32" s="23">
        <v>1200</v>
      </c>
      <c r="D32" s="70" t="s">
        <v>22</v>
      </c>
      <c r="E32" s="73">
        <f>AVERAGEA(C32,C33)</f>
        <v>1275</v>
      </c>
      <c r="F32" s="73"/>
    </row>
    <row r="33" spans="1:9" ht="16.5" x14ac:dyDescent="0.25">
      <c r="A33" s="77" t="s">
        <v>23</v>
      </c>
      <c r="B33" s="77"/>
      <c r="C33" s="23">
        <v>1350</v>
      </c>
      <c r="D33" s="71"/>
      <c r="E33" s="73"/>
      <c r="F33" s="73"/>
    </row>
    <row r="34" spans="1:9" ht="16.5" x14ac:dyDescent="0.25">
      <c r="A34" s="12"/>
      <c r="B34" s="12"/>
      <c r="C34" s="12"/>
      <c r="D34" s="12"/>
      <c r="E34" s="12"/>
      <c r="F34" s="12"/>
      <c r="G34" s="1"/>
      <c r="H34" s="1"/>
      <c r="I34" s="1"/>
    </row>
    <row r="35" spans="1:9" ht="17.25" x14ac:dyDescent="0.25">
      <c r="A35" s="67" t="s">
        <v>24</v>
      </c>
      <c r="B35" s="68"/>
      <c r="C35" s="68"/>
      <c r="D35" s="68"/>
      <c r="E35" s="68"/>
      <c r="F35" s="69"/>
    </row>
    <row r="36" spans="1:9" ht="16.5" x14ac:dyDescent="0.25">
      <c r="A36" s="12"/>
      <c r="B36" s="12"/>
      <c r="C36" s="12"/>
      <c r="D36" s="12"/>
      <c r="E36" s="12"/>
      <c r="F36" s="12"/>
    </row>
    <row r="37" spans="1:9" ht="17.25" customHeight="1" x14ac:dyDescent="0.25">
      <c r="A37" s="72" t="s">
        <v>25</v>
      </c>
      <c r="B37" s="72"/>
      <c r="C37" s="72" t="s">
        <v>26</v>
      </c>
      <c r="D37" s="72"/>
      <c r="E37" s="72" t="s">
        <v>27</v>
      </c>
      <c r="F37" s="72"/>
    </row>
    <row r="38" spans="1:9" ht="18" x14ac:dyDescent="0.25">
      <c r="A38" s="74">
        <f>E25</f>
        <v>31.25</v>
      </c>
      <c r="B38" s="74"/>
      <c r="C38" s="73">
        <f>E32</f>
        <v>1275</v>
      </c>
      <c r="D38" s="73"/>
      <c r="E38" s="75">
        <f>PRODUCT(A38,C38)</f>
        <v>39843.75</v>
      </c>
      <c r="F38" s="75"/>
    </row>
    <row r="42" spans="1:9" ht="16.5" x14ac:dyDescent="0.3">
      <c r="A42" s="32" t="s">
        <v>61</v>
      </c>
      <c r="B42" s="33">
        <f ca="1">TODAY()</f>
        <v>46002</v>
      </c>
      <c r="C42" s="13"/>
      <c r="D42" s="26" t="s">
        <v>62</v>
      </c>
      <c r="E42" s="13"/>
    </row>
    <row r="43" spans="1:9" ht="16.5" x14ac:dyDescent="0.3">
      <c r="A43" s="13"/>
      <c r="B43" s="13"/>
      <c r="C43" s="13"/>
      <c r="D43" s="26" t="s">
        <v>63</v>
      </c>
      <c r="E43" s="13"/>
    </row>
    <row r="44" spans="1:9" ht="16.5" x14ac:dyDescent="0.3">
      <c r="A44" s="13"/>
      <c r="B44" s="13"/>
      <c r="C44" s="13"/>
      <c r="D44" s="26"/>
      <c r="E44" s="13"/>
    </row>
    <row r="45" spans="1:9" x14ac:dyDescent="0.25">
      <c r="D45" s="26" t="s">
        <v>64</v>
      </c>
    </row>
    <row r="47" spans="1:9" ht="16.5" x14ac:dyDescent="0.3">
      <c r="D47" s="13" t="s">
        <v>65</v>
      </c>
    </row>
  </sheetData>
  <mergeCells count="42">
    <mergeCell ref="A12:F12"/>
    <mergeCell ref="E14:F14"/>
    <mergeCell ref="E15:F15"/>
    <mergeCell ref="E17:F17"/>
    <mergeCell ref="E18:F18"/>
    <mergeCell ref="A14:B14"/>
    <mergeCell ref="A15:B15"/>
    <mergeCell ref="A16:B16"/>
    <mergeCell ref="A17:B17"/>
    <mergeCell ref="A18:B18"/>
    <mergeCell ref="E16:F16"/>
    <mergeCell ref="A8:F8"/>
    <mergeCell ref="A9:F9"/>
    <mergeCell ref="A11:F11"/>
    <mergeCell ref="A10:B10"/>
    <mergeCell ref="C10:F10"/>
    <mergeCell ref="E22:F22"/>
    <mergeCell ref="A25:D25"/>
    <mergeCell ref="E25:F25"/>
    <mergeCell ref="A22:B22"/>
    <mergeCell ref="A23:B23"/>
    <mergeCell ref="E20:F20"/>
    <mergeCell ref="A19:B19"/>
    <mergeCell ref="A20:B20"/>
    <mergeCell ref="A21:B21"/>
    <mergeCell ref="E21:F21"/>
    <mergeCell ref="E5:F6"/>
    <mergeCell ref="A35:F35"/>
    <mergeCell ref="D32:D33"/>
    <mergeCell ref="A37:B37"/>
    <mergeCell ref="C38:D38"/>
    <mergeCell ref="A38:B38"/>
    <mergeCell ref="C37:D37"/>
    <mergeCell ref="E37:F37"/>
    <mergeCell ref="E38:F38"/>
    <mergeCell ref="A27:F27"/>
    <mergeCell ref="E23:F23"/>
    <mergeCell ref="A32:B32"/>
    <mergeCell ref="A33:B33"/>
    <mergeCell ref="A29:F29"/>
    <mergeCell ref="E32:F33"/>
    <mergeCell ref="E19:F19"/>
  </mergeCells>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Testo fisso">
              <controlPr defaultSize="0" autoFill="0" autoLine="0" autoPict="0">
                <anchor moveWithCells="1" sizeWithCells="1">
                  <from>
                    <xdr:col>0</xdr:col>
                    <xdr:colOff>0</xdr:colOff>
                    <xdr:row>12</xdr:row>
                    <xdr:rowOff>114300</xdr:rowOff>
                  </from>
                  <to>
                    <xdr:col>1</xdr:col>
                    <xdr:colOff>428625</xdr:colOff>
                    <xdr:row>13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workbookViewId="0">
      <selection activeCell="E2" sqref="E2:F3"/>
    </sheetView>
  </sheetViews>
  <sheetFormatPr defaultRowHeight="15" x14ac:dyDescent="0.25"/>
  <cols>
    <col min="1" max="1" width="15.140625" customWidth="1"/>
    <col min="2" max="2" width="13.85546875" customWidth="1"/>
    <col min="3" max="3" width="15.140625" customWidth="1"/>
    <col min="4" max="6" width="13.85546875" customWidth="1"/>
    <col min="7" max="7" width="15" customWidth="1"/>
    <col min="8" max="8" width="36.28515625" customWidth="1"/>
    <col min="9" max="9" width="26.85546875" customWidth="1"/>
  </cols>
  <sheetData>
    <row r="1" spans="1:6" ht="30" customHeight="1" x14ac:dyDescent="0.25"/>
    <row r="2" spans="1:6" ht="30" customHeight="1" x14ac:dyDescent="0.35">
      <c r="B2" s="28" t="s">
        <v>52</v>
      </c>
      <c r="E2" s="66" t="s">
        <v>93</v>
      </c>
      <c r="F2" s="66"/>
    </row>
    <row r="3" spans="1:6" ht="30" customHeight="1" x14ac:dyDescent="0.25">
      <c r="B3" s="31" t="s">
        <v>53</v>
      </c>
      <c r="E3" s="66"/>
      <c r="F3" s="66"/>
    </row>
    <row r="4" spans="1:6" ht="16.5" x14ac:dyDescent="0.3">
      <c r="A4" s="13" t="s">
        <v>54</v>
      </c>
      <c r="B4" s="31"/>
    </row>
    <row r="5" spans="1:6" ht="16.5" x14ac:dyDescent="0.3">
      <c r="A5" s="13" t="s">
        <v>55</v>
      </c>
      <c r="B5" s="31"/>
    </row>
    <row r="6" spans="1:6" x14ac:dyDescent="0.25">
      <c r="A6" t="s">
        <v>56</v>
      </c>
    </row>
    <row r="7" spans="1:6" ht="16.5" x14ac:dyDescent="0.3">
      <c r="A7" s="13" t="s">
        <v>57</v>
      </c>
    </row>
    <row r="8" spans="1:6" ht="99.75" customHeight="1" x14ac:dyDescent="0.25">
      <c r="A8" s="94" t="s">
        <v>34</v>
      </c>
      <c r="B8" s="94"/>
      <c r="C8" s="94"/>
      <c r="D8" s="94"/>
      <c r="E8" s="94"/>
      <c r="F8" s="94"/>
    </row>
    <row r="9" spans="1:6" ht="16.5" x14ac:dyDescent="0.3">
      <c r="A9" s="12"/>
      <c r="B9" s="12"/>
      <c r="C9" s="12"/>
      <c r="D9" s="12"/>
      <c r="E9" s="12"/>
      <c r="F9" s="13"/>
    </row>
    <row r="10" spans="1:6" ht="33" x14ac:dyDescent="0.25">
      <c r="A10" s="92" t="s">
        <v>2</v>
      </c>
      <c r="B10" s="93"/>
      <c r="C10" s="14" t="s">
        <v>3</v>
      </c>
      <c r="D10" s="14" t="s">
        <v>4</v>
      </c>
      <c r="E10" s="91" t="s">
        <v>5</v>
      </c>
      <c r="F10" s="91"/>
    </row>
    <row r="11" spans="1:6" ht="37.5" customHeight="1" x14ac:dyDescent="0.3">
      <c r="A11" s="79" t="s">
        <v>6</v>
      </c>
      <c r="B11" s="95"/>
      <c r="C11" s="15">
        <v>6</v>
      </c>
      <c r="D11" s="16">
        <v>1</v>
      </c>
      <c r="E11" s="74">
        <f t="shared" ref="E11:E19" si="0">PRODUCT(C11*D11)</f>
        <v>6</v>
      </c>
      <c r="F11" s="74"/>
    </row>
    <row r="12" spans="1:6" ht="70.5" customHeight="1" x14ac:dyDescent="0.3">
      <c r="A12" s="79" t="s">
        <v>7</v>
      </c>
      <c r="B12" s="95"/>
      <c r="C12" s="15">
        <v>0</v>
      </c>
      <c r="D12" s="16">
        <v>0.5</v>
      </c>
      <c r="E12" s="74">
        <f t="shared" si="0"/>
        <v>0</v>
      </c>
      <c r="F12" s="74"/>
    </row>
    <row r="13" spans="1:6" ht="70.5" customHeight="1" x14ac:dyDescent="0.3">
      <c r="A13" s="79" t="s">
        <v>8</v>
      </c>
      <c r="B13" s="95"/>
      <c r="C13" s="15">
        <v>0</v>
      </c>
      <c r="D13" s="16">
        <v>0.25</v>
      </c>
      <c r="E13" s="74">
        <f t="shared" si="0"/>
        <v>0</v>
      </c>
      <c r="F13" s="74"/>
    </row>
    <row r="14" spans="1:6" ht="70.5" customHeight="1" x14ac:dyDescent="0.3">
      <c r="A14" s="79" t="s">
        <v>9</v>
      </c>
      <c r="B14" s="95"/>
      <c r="C14" s="15"/>
      <c r="D14" s="16">
        <v>0.30000000000000004</v>
      </c>
      <c r="E14" s="74">
        <f t="shared" si="0"/>
        <v>0</v>
      </c>
      <c r="F14" s="74"/>
    </row>
    <row r="15" spans="1:6" ht="70.5" customHeight="1" x14ac:dyDescent="0.3">
      <c r="A15" s="79" t="s">
        <v>10</v>
      </c>
      <c r="B15" s="95"/>
      <c r="C15" s="15"/>
      <c r="D15" s="16">
        <v>0.1</v>
      </c>
      <c r="E15" s="74">
        <f t="shared" si="0"/>
        <v>0</v>
      </c>
      <c r="F15" s="74"/>
    </row>
    <row r="16" spans="1:6" ht="70.5" customHeight="1" x14ac:dyDescent="0.3">
      <c r="A16" s="79" t="s">
        <v>11</v>
      </c>
      <c r="B16" s="95"/>
      <c r="C16" s="15"/>
      <c r="D16" s="16">
        <v>0.15</v>
      </c>
      <c r="E16" s="74">
        <f t="shared" si="0"/>
        <v>0</v>
      </c>
      <c r="F16" s="74"/>
    </row>
    <row r="17" spans="1:6" ht="70.5" customHeight="1" x14ac:dyDescent="0.3">
      <c r="A17" s="79" t="s">
        <v>12</v>
      </c>
      <c r="B17" s="95"/>
      <c r="C17" s="15"/>
      <c r="D17" s="16">
        <v>0.05</v>
      </c>
      <c r="E17" s="74">
        <f t="shared" si="0"/>
        <v>0</v>
      </c>
      <c r="F17" s="74"/>
    </row>
    <row r="18" spans="1:6" ht="41.25" customHeight="1" x14ac:dyDescent="0.3">
      <c r="A18" s="79" t="s">
        <v>13</v>
      </c>
      <c r="B18" s="95"/>
      <c r="C18" s="15"/>
      <c r="D18" s="16">
        <v>0.1</v>
      </c>
      <c r="E18" s="74">
        <f t="shared" si="0"/>
        <v>0</v>
      </c>
      <c r="F18" s="74"/>
    </row>
    <row r="19" spans="1:6" ht="41.25" customHeight="1" x14ac:dyDescent="0.3">
      <c r="A19" s="79" t="s">
        <v>14</v>
      </c>
      <c r="B19" s="95"/>
      <c r="C19" s="15"/>
      <c r="D19" s="16">
        <v>0.5</v>
      </c>
      <c r="E19" s="74">
        <f t="shared" si="0"/>
        <v>0</v>
      </c>
      <c r="F19" s="74"/>
    </row>
    <row r="20" spans="1:6" ht="16.5" x14ac:dyDescent="0.3">
      <c r="A20" s="17"/>
      <c r="B20" s="17"/>
      <c r="C20" s="17"/>
      <c r="D20" s="17"/>
      <c r="E20" s="17"/>
      <c r="F20" s="13"/>
    </row>
    <row r="21" spans="1:6" ht="16.5" x14ac:dyDescent="0.25">
      <c r="A21" s="81" t="s">
        <v>15</v>
      </c>
      <c r="B21" s="82"/>
      <c r="C21" s="82"/>
      <c r="D21" s="82"/>
      <c r="E21" s="74">
        <f>SUM(E11:F19)</f>
        <v>6</v>
      </c>
      <c r="F21" s="74"/>
    </row>
    <row r="22" spans="1:6" ht="16.5" x14ac:dyDescent="0.3">
      <c r="A22" s="12"/>
      <c r="B22" s="12"/>
      <c r="C22" s="12"/>
      <c r="D22" s="12"/>
      <c r="E22" s="12"/>
      <c r="F22" s="13"/>
    </row>
    <row r="23" spans="1:6" ht="16.5" x14ac:dyDescent="0.25">
      <c r="A23" s="76" t="s">
        <v>16</v>
      </c>
      <c r="B23" s="76"/>
      <c r="C23" s="76"/>
      <c r="D23" s="76"/>
      <c r="E23" s="76"/>
      <c r="F23" s="76"/>
    </row>
    <row r="24" spans="1:6" ht="16.5" x14ac:dyDescent="0.3">
      <c r="A24" s="12"/>
      <c r="B24" s="12"/>
      <c r="C24" s="12"/>
      <c r="D24" s="12"/>
      <c r="E24" s="12"/>
      <c r="F24" s="13"/>
    </row>
    <row r="25" spans="1:6" ht="17.25" x14ac:dyDescent="0.25">
      <c r="A25" s="78" t="s">
        <v>17</v>
      </c>
      <c r="B25" s="78"/>
      <c r="C25" s="78"/>
      <c r="D25" s="78"/>
      <c r="E25" s="78"/>
      <c r="F25" s="78"/>
    </row>
    <row r="26" spans="1:6" ht="16.5" x14ac:dyDescent="0.3">
      <c r="A26" s="12"/>
      <c r="B26" s="12"/>
      <c r="C26" s="12"/>
      <c r="D26" s="12"/>
      <c r="E26" s="12"/>
      <c r="F26" s="13"/>
    </row>
    <row r="27" spans="1:6" ht="16.5" x14ac:dyDescent="0.25">
      <c r="A27" s="18" t="s">
        <v>18</v>
      </c>
      <c r="B27" s="19"/>
      <c r="C27" s="18" t="s">
        <v>19</v>
      </c>
      <c r="D27" s="19"/>
      <c r="E27" s="20" t="s">
        <v>20</v>
      </c>
      <c r="F27" s="19"/>
    </row>
    <row r="28" spans="1:6" ht="16.5" x14ac:dyDescent="0.25">
      <c r="A28" s="77" t="s">
        <v>21</v>
      </c>
      <c r="B28" s="77"/>
      <c r="C28" s="21">
        <v>1200</v>
      </c>
      <c r="D28" s="70" t="s">
        <v>22</v>
      </c>
      <c r="E28" s="96">
        <f>AVERAGEA(C28,C29)</f>
        <v>1275</v>
      </c>
      <c r="F28" s="96"/>
    </row>
    <row r="29" spans="1:6" ht="16.5" x14ac:dyDescent="0.25">
      <c r="A29" s="77" t="s">
        <v>23</v>
      </c>
      <c r="B29" s="77"/>
      <c r="C29" s="21">
        <v>1350</v>
      </c>
      <c r="D29" s="71"/>
      <c r="E29" s="96"/>
      <c r="F29" s="96"/>
    </row>
    <row r="30" spans="1:6" ht="16.5" x14ac:dyDescent="0.25">
      <c r="A30" s="12"/>
      <c r="B30" s="12"/>
      <c r="C30" s="12"/>
      <c r="D30" s="12"/>
      <c r="E30" s="12"/>
      <c r="F30" s="12"/>
    </row>
    <row r="31" spans="1:6" ht="16.5" x14ac:dyDescent="0.25">
      <c r="A31" s="74" t="s">
        <v>28</v>
      </c>
      <c r="B31" s="74"/>
      <c r="C31" s="74"/>
      <c r="D31" s="74"/>
      <c r="E31" s="74"/>
      <c r="F31" s="74"/>
    </row>
    <row r="32" spans="1:6" ht="16.5" x14ac:dyDescent="0.3">
      <c r="A32" s="13"/>
      <c r="B32" s="13"/>
      <c r="C32" s="13"/>
      <c r="D32" s="13"/>
      <c r="E32" s="13"/>
      <c r="F32" s="13"/>
    </row>
    <row r="33" spans="1:9" s="2" customFormat="1" ht="63" customHeight="1" x14ac:dyDescent="0.25">
      <c r="A33" s="14" t="s">
        <v>25</v>
      </c>
      <c r="B33" s="99" t="s">
        <v>26</v>
      </c>
      <c r="C33" s="100"/>
      <c r="D33" s="14"/>
      <c r="E33" s="99" t="s">
        <v>71</v>
      </c>
      <c r="F33" s="100"/>
    </row>
    <row r="34" spans="1:9" ht="18" x14ac:dyDescent="0.25">
      <c r="A34" s="22">
        <f>E21</f>
        <v>6</v>
      </c>
      <c r="B34" s="102">
        <f>E28</f>
        <v>1275</v>
      </c>
      <c r="C34" s="103"/>
      <c r="E34" s="101">
        <f>A34*B34</f>
        <v>7650</v>
      </c>
      <c r="F34" s="101"/>
      <c r="H34" s="5"/>
      <c r="I34" s="5"/>
    </row>
    <row r="35" spans="1:9" ht="16.5" x14ac:dyDescent="0.3">
      <c r="A35" s="13"/>
      <c r="B35" s="13"/>
      <c r="C35" s="13"/>
      <c r="D35" s="13"/>
      <c r="E35" s="13"/>
      <c r="F35" s="13"/>
      <c r="I35" s="5"/>
    </row>
    <row r="36" spans="1:9" ht="17.25" x14ac:dyDescent="0.25">
      <c r="A36" s="67" t="s">
        <v>38</v>
      </c>
      <c r="B36" s="68"/>
      <c r="C36" s="68"/>
      <c r="D36" s="68"/>
      <c r="E36" s="68"/>
      <c r="F36" s="69"/>
    </row>
    <row r="37" spans="1:9" ht="16.5" x14ac:dyDescent="0.25">
      <c r="A37" s="12"/>
      <c r="B37" s="12"/>
      <c r="C37" s="12"/>
      <c r="D37" s="12"/>
      <c r="E37" s="12"/>
      <c r="F37" s="12"/>
    </row>
    <row r="38" spans="1:9" ht="15" customHeight="1" x14ac:dyDescent="0.25">
      <c r="A38" s="74" t="s">
        <v>37</v>
      </c>
      <c r="B38" s="74"/>
      <c r="C38" s="74" t="s">
        <v>35</v>
      </c>
      <c r="D38" s="74"/>
      <c r="E38" s="104" t="s">
        <v>36</v>
      </c>
      <c r="F38" s="104"/>
    </row>
    <row r="39" spans="1:9" ht="18" x14ac:dyDescent="0.25">
      <c r="A39" s="73">
        <f>RESIDENZIALE_VVM_ATTUALE!E38</f>
        <v>39843.75</v>
      </c>
      <c r="B39" s="73"/>
      <c r="C39" s="73">
        <f>E34</f>
        <v>7650</v>
      </c>
      <c r="D39" s="73"/>
      <c r="E39" s="105">
        <f>A39 - C39</f>
        <v>32193.75</v>
      </c>
      <c r="F39" s="105"/>
      <c r="H39" s="4"/>
    </row>
    <row r="42" spans="1:9" ht="15.75" thickBot="1" x14ac:dyDescent="0.3"/>
    <row r="43" spans="1:9" ht="48.75" customHeight="1" thickBot="1" x14ac:dyDescent="0.35">
      <c r="A43" s="36" t="s">
        <v>69</v>
      </c>
      <c r="B43" s="37"/>
      <c r="C43" s="38"/>
      <c r="D43" s="97" t="s">
        <v>86</v>
      </c>
      <c r="E43" s="98"/>
      <c r="F43" s="97" t="s">
        <v>70</v>
      </c>
      <c r="G43" s="98"/>
    </row>
    <row r="44" spans="1:9" ht="22.5" customHeight="1" x14ac:dyDescent="0.3">
      <c r="A44" s="39" t="s">
        <v>68</v>
      </c>
      <c r="B44" s="40">
        <v>1</v>
      </c>
      <c r="C44" s="34">
        <f>PRODUCT(E39)</f>
        <v>32193.75</v>
      </c>
      <c r="D44" s="43">
        <v>2</v>
      </c>
      <c r="E44" s="42">
        <f>PRODUCT(C44,D44)</f>
        <v>64387.5</v>
      </c>
      <c r="F44" s="43">
        <v>3</v>
      </c>
      <c r="G44" s="61">
        <f>PRODUCT(C44,F44)</f>
        <v>96581.25</v>
      </c>
    </row>
    <row r="45" spans="1:9" ht="22.5" customHeight="1" x14ac:dyDescent="0.3">
      <c r="A45" s="41" t="s">
        <v>67</v>
      </c>
      <c r="B45" s="24">
        <v>0.95</v>
      </c>
      <c r="C45" s="35">
        <f>PRODUCT(E39,B45)</f>
        <v>30584.0625</v>
      </c>
      <c r="D45" s="44">
        <v>2</v>
      </c>
      <c r="E45" s="42">
        <f>PRODUCT(C45,D45)</f>
        <v>61168.125</v>
      </c>
      <c r="F45" s="44">
        <v>3</v>
      </c>
      <c r="G45" s="61">
        <f>PRODUCT(C45,F45)</f>
        <v>91752.1875</v>
      </c>
    </row>
    <row r="46" spans="1:9" ht="22.5" customHeight="1" x14ac:dyDescent="0.3">
      <c r="A46" s="41" t="s">
        <v>66</v>
      </c>
      <c r="B46" s="24">
        <v>0.9</v>
      </c>
      <c r="C46" s="35">
        <f>PRODUCT(E39,B46)</f>
        <v>28974.375</v>
      </c>
      <c r="D46" s="44">
        <v>2</v>
      </c>
      <c r="E46" s="42">
        <f>PRODUCT(C46,D46)</f>
        <v>57948.75</v>
      </c>
      <c r="F46" s="44">
        <v>3</v>
      </c>
      <c r="G46" s="61">
        <f>PRODUCT(C46,F46)</f>
        <v>86923.125</v>
      </c>
    </row>
    <row r="47" spans="1:9" ht="22.5" customHeight="1" thickBot="1" x14ac:dyDescent="0.35">
      <c r="A47" s="41" t="s">
        <v>72</v>
      </c>
      <c r="B47" s="24">
        <v>0.85</v>
      </c>
      <c r="C47" s="35">
        <f>PRODUCT(E39,B47)</f>
        <v>27364.6875</v>
      </c>
      <c r="D47" s="45">
        <v>2</v>
      </c>
      <c r="E47" s="42">
        <f>PRODUCT(C47,D47)</f>
        <v>54729.375</v>
      </c>
      <c r="F47" s="45">
        <v>3</v>
      </c>
      <c r="G47" s="61">
        <f>PRODUCT(C47,F47)</f>
        <v>82094.0625</v>
      </c>
    </row>
    <row r="48" spans="1:9" ht="22.5" customHeight="1" thickBot="1" x14ac:dyDescent="0.35">
      <c r="A48" s="41" t="s">
        <v>73</v>
      </c>
      <c r="B48" s="24">
        <v>0.7</v>
      </c>
      <c r="C48" s="35">
        <f>PRODUCT(E39,B48)</f>
        <v>22535.625</v>
      </c>
      <c r="D48" s="45">
        <v>2</v>
      </c>
      <c r="E48" s="42">
        <f>PRODUCT(C48,D48)</f>
        <v>45071.25</v>
      </c>
      <c r="F48" s="45">
        <v>3</v>
      </c>
      <c r="G48" s="61">
        <f>PRODUCT(C48,F48)</f>
        <v>67606.875</v>
      </c>
    </row>
    <row r="51" spans="1:6" ht="16.5" x14ac:dyDescent="0.3">
      <c r="A51" s="32" t="s">
        <v>61</v>
      </c>
      <c r="B51" s="33">
        <f ca="1">TODAY()</f>
        <v>46002</v>
      </c>
      <c r="C51" s="13"/>
      <c r="D51" s="13"/>
      <c r="E51" s="26" t="s">
        <v>62</v>
      </c>
      <c r="F51" s="13"/>
    </row>
    <row r="52" spans="1:6" ht="16.5" x14ac:dyDescent="0.3">
      <c r="A52" s="13"/>
      <c r="B52" s="13"/>
      <c r="C52" s="13"/>
      <c r="D52" s="13"/>
      <c r="E52" s="26" t="s">
        <v>63</v>
      </c>
      <c r="F52" s="13"/>
    </row>
    <row r="53" spans="1:6" ht="16.5" x14ac:dyDescent="0.3">
      <c r="A53" s="13"/>
      <c r="B53" s="13"/>
      <c r="C53" s="13"/>
      <c r="D53" s="13"/>
      <c r="E53" s="26"/>
      <c r="F53" s="13"/>
    </row>
    <row r="54" spans="1:6" x14ac:dyDescent="0.25">
      <c r="E54" s="26" t="s">
        <v>64</v>
      </c>
    </row>
    <row r="56" spans="1:6" ht="16.5" x14ac:dyDescent="0.3">
      <c r="E56" s="13" t="s">
        <v>65</v>
      </c>
    </row>
  </sheetData>
  <mergeCells count="44">
    <mergeCell ref="D43:E43"/>
    <mergeCell ref="F43:G43"/>
    <mergeCell ref="E33:F33"/>
    <mergeCell ref="E34:F34"/>
    <mergeCell ref="B33:C33"/>
    <mergeCell ref="B34:C34"/>
    <mergeCell ref="A36:F36"/>
    <mergeCell ref="A38:B38"/>
    <mergeCell ref="C38:D38"/>
    <mergeCell ref="E38:F38"/>
    <mergeCell ref="A39:B39"/>
    <mergeCell ref="C39:D39"/>
    <mergeCell ref="E39:F39"/>
    <mergeCell ref="A25:F25"/>
    <mergeCell ref="A28:B28"/>
    <mergeCell ref="D28:D29"/>
    <mergeCell ref="E28:F29"/>
    <mergeCell ref="A29:B29"/>
    <mergeCell ref="A19:B19"/>
    <mergeCell ref="E19:F19"/>
    <mergeCell ref="A21:D21"/>
    <mergeCell ref="E21:F21"/>
    <mergeCell ref="A23:F23"/>
    <mergeCell ref="E16:F16"/>
    <mergeCell ref="A17:B17"/>
    <mergeCell ref="E17:F17"/>
    <mergeCell ref="A18:B18"/>
    <mergeCell ref="E18:F18"/>
    <mergeCell ref="E2:F3"/>
    <mergeCell ref="A8:F8"/>
    <mergeCell ref="A10:B10"/>
    <mergeCell ref="E10:F10"/>
    <mergeCell ref="A31:F31"/>
    <mergeCell ref="A11:B11"/>
    <mergeCell ref="E11:F11"/>
    <mergeCell ref="A12:B12"/>
    <mergeCell ref="E12:F12"/>
    <mergeCell ref="A13:B13"/>
    <mergeCell ref="E13:F13"/>
    <mergeCell ref="A14:B14"/>
    <mergeCell ref="E14:F14"/>
    <mergeCell ref="A15:B15"/>
    <mergeCell ref="E15:F15"/>
    <mergeCell ref="A16:B16"/>
  </mergeCells>
  <pageMargins left="0.70866141732283472" right="0.70866141732283472" top="0.15748031496062992" bottom="0.74803149606299213" header="0.31496062992125984" footer="0.31496062992125984"/>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Testo fisso">
              <controlPr defaultSize="0" autoFill="0" autoLine="0" autoPict="0">
                <anchor moveWithCells="1" sizeWithCells="1">
                  <from>
                    <xdr:col>0</xdr:col>
                    <xdr:colOff>0</xdr:colOff>
                    <xdr:row>8</xdr:row>
                    <xdr:rowOff>114300</xdr:rowOff>
                  </from>
                  <to>
                    <xdr:col>1</xdr:col>
                    <xdr:colOff>428625</xdr:colOff>
                    <xdr:row>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workbookViewId="0">
      <selection activeCell="E2" sqref="E2:F3"/>
    </sheetView>
  </sheetViews>
  <sheetFormatPr defaultRowHeight="15" x14ac:dyDescent="0.25"/>
  <cols>
    <col min="1" max="6" width="13.85546875" customWidth="1"/>
  </cols>
  <sheetData>
    <row r="1" spans="1:6" ht="34.5" customHeight="1" x14ac:dyDescent="0.25"/>
    <row r="2" spans="1:6" ht="34.5" customHeight="1" x14ac:dyDescent="0.35">
      <c r="B2" s="28" t="s">
        <v>52</v>
      </c>
      <c r="E2" s="66" t="s">
        <v>94</v>
      </c>
      <c r="F2" s="66"/>
    </row>
    <row r="3" spans="1:6" ht="34.5" customHeight="1" x14ac:dyDescent="0.25">
      <c r="B3" s="31" t="s">
        <v>53</v>
      </c>
      <c r="E3" s="66"/>
      <c r="F3" s="66"/>
    </row>
    <row r="4" spans="1:6" ht="16.5" x14ac:dyDescent="0.3">
      <c r="A4" s="13" t="s">
        <v>54</v>
      </c>
      <c r="B4" s="31"/>
    </row>
    <row r="5" spans="1:6" ht="16.5" x14ac:dyDescent="0.3">
      <c r="A5" s="13" t="s">
        <v>55</v>
      </c>
      <c r="B5" s="31"/>
    </row>
    <row r="6" spans="1:6" x14ac:dyDescent="0.25">
      <c r="A6" t="s">
        <v>56</v>
      </c>
    </row>
    <row r="7" spans="1:6" ht="16.5" x14ac:dyDescent="0.3">
      <c r="A7" s="13" t="s">
        <v>57</v>
      </c>
    </row>
    <row r="8" spans="1:6" ht="42.75" customHeight="1" x14ac:dyDescent="0.25">
      <c r="A8" s="83" t="s">
        <v>0</v>
      </c>
      <c r="B8" s="83"/>
      <c r="C8" s="83"/>
      <c r="D8" s="83"/>
      <c r="E8" s="83"/>
      <c r="F8" s="83"/>
    </row>
    <row r="9" spans="1:6" ht="16.5" x14ac:dyDescent="0.25">
      <c r="A9" s="84"/>
      <c r="B9" s="84"/>
      <c r="C9" s="84"/>
      <c r="D9" s="84"/>
      <c r="E9" s="84"/>
      <c r="F9" s="84"/>
    </row>
    <row r="10" spans="1:6" ht="15" customHeight="1" x14ac:dyDescent="0.3">
      <c r="A10" s="85" t="s">
        <v>1</v>
      </c>
      <c r="B10" s="86"/>
      <c r="C10" s="87"/>
      <c r="D10" s="88"/>
      <c r="E10" s="88"/>
      <c r="F10" s="89"/>
    </row>
    <row r="11" spans="1:6" ht="16.5" x14ac:dyDescent="0.25">
      <c r="A11" s="84"/>
      <c r="B11" s="84"/>
      <c r="C11" s="84"/>
      <c r="D11" s="84"/>
      <c r="E11" s="84"/>
      <c r="F11" s="84"/>
    </row>
    <row r="12" spans="1:6" ht="89.25" customHeight="1" x14ac:dyDescent="0.25">
      <c r="A12" s="90" t="s">
        <v>39</v>
      </c>
      <c r="B12" s="90"/>
      <c r="C12" s="90"/>
      <c r="D12" s="90"/>
      <c r="E12" s="90"/>
      <c r="F12" s="90"/>
    </row>
    <row r="13" spans="1:6" ht="16.5" x14ac:dyDescent="0.3">
      <c r="A13" s="12"/>
      <c r="B13" s="12"/>
      <c r="C13" s="12"/>
      <c r="D13" s="12"/>
      <c r="E13" s="12"/>
      <c r="F13" s="13"/>
    </row>
    <row r="14" spans="1:6" ht="33" x14ac:dyDescent="0.25">
      <c r="A14" s="92" t="s">
        <v>2</v>
      </c>
      <c r="B14" s="93"/>
      <c r="C14" s="14" t="s">
        <v>3</v>
      </c>
      <c r="D14" s="14" t="s">
        <v>4</v>
      </c>
      <c r="E14" s="91" t="s">
        <v>5</v>
      </c>
      <c r="F14" s="91"/>
    </row>
    <row r="15" spans="1:6" ht="52.5" customHeight="1" x14ac:dyDescent="0.3">
      <c r="A15" s="79" t="s">
        <v>29</v>
      </c>
      <c r="B15" s="95"/>
      <c r="C15" s="15">
        <v>6</v>
      </c>
      <c r="D15" s="16">
        <v>1</v>
      </c>
      <c r="E15" s="74">
        <f t="shared" ref="E15:E19" si="0">PRODUCT(C15*D15)</f>
        <v>6</v>
      </c>
      <c r="F15" s="74"/>
    </row>
    <row r="16" spans="1:6" ht="52.5" customHeight="1" x14ac:dyDescent="0.3">
      <c r="A16" s="79" t="s">
        <v>7</v>
      </c>
      <c r="B16" s="95"/>
      <c r="C16" s="15"/>
      <c r="D16" s="16">
        <v>0.5</v>
      </c>
      <c r="E16" s="74">
        <f t="shared" si="0"/>
        <v>0</v>
      </c>
      <c r="F16" s="74"/>
    </row>
    <row r="17" spans="1:6" ht="52.5" customHeight="1" x14ac:dyDescent="0.3">
      <c r="A17" s="79" t="s">
        <v>8</v>
      </c>
      <c r="B17" s="95"/>
      <c r="C17" s="15"/>
      <c r="D17" s="16">
        <v>0.25</v>
      </c>
      <c r="E17" s="74">
        <f t="shared" si="0"/>
        <v>0</v>
      </c>
      <c r="F17" s="74"/>
    </row>
    <row r="18" spans="1:6" ht="52.5" customHeight="1" x14ac:dyDescent="0.3">
      <c r="A18" s="79" t="s">
        <v>30</v>
      </c>
      <c r="B18" s="95"/>
      <c r="C18" s="15"/>
      <c r="D18" s="16">
        <v>0.30000000000000004</v>
      </c>
      <c r="E18" s="74">
        <f t="shared" si="0"/>
        <v>0</v>
      </c>
      <c r="F18" s="74"/>
    </row>
    <row r="19" spans="1:6" ht="52.5" customHeight="1" x14ac:dyDescent="0.3">
      <c r="A19" s="79" t="s">
        <v>31</v>
      </c>
      <c r="B19" s="95"/>
      <c r="C19" s="15"/>
      <c r="D19" s="16">
        <v>0.1</v>
      </c>
      <c r="E19" s="74">
        <f t="shared" si="0"/>
        <v>0</v>
      </c>
      <c r="F19" s="74"/>
    </row>
    <row r="20" spans="1:6" ht="16.5" x14ac:dyDescent="0.3">
      <c r="A20" s="17"/>
      <c r="B20" s="17"/>
      <c r="C20" s="17"/>
      <c r="D20" s="17"/>
      <c r="E20" s="17"/>
      <c r="F20" s="13"/>
    </row>
    <row r="21" spans="1:6" ht="16.5" x14ac:dyDescent="0.25">
      <c r="A21" s="81" t="s">
        <v>15</v>
      </c>
      <c r="B21" s="82"/>
      <c r="C21" s="82"/>
      <c r="D21" s="82"/>
      <c r="E21" s="74">
        <f>SUM(E15:F19)</f>
        <v>6</v>
      </c>
      <c r="F21" s="74"/>
    </row>
    <row r="22" spans="1:6" ht="16.5" x14ac:dyDescent="0.3">
      <c r="A22" s="12"/>
      <c r="B22" s="12"/>
      <c r="C22" s="12"/>
      <c r="D22" s="12"/>
      <c r="E22" s="12"/>
      <c r="F22" s="13"/>
    </row>
    <row r="23" spans="1:6" ht="16.5" x14ac:dyDescent="0.25">
      <c r="A23" s="76" t="s">
        <v>16</v>
      </c>
      <c r="B23" s="76"/>
      <c r="C23" s="76"/>
      <c r="D23" s="76"/>
      <c r="E23" s="76"/>
      <c r="F23" s="76"/>
    </row>
    <row r="24" spans="1:6" ht="16.5" x14ac:dyDescent="0.3">
      <c r="A24" s="12"/>
      <c r="B24" s="12"/>
      <c r="C24" s="12"/>
      <c r="D24" s="12"/>
      <c r="E24" s="12"/>
      <c r="F24" s="13"/>
    </row>
    <row r="25" spans="1:6" ht="17.25" x14ac:dyDescent="0.25">
      <c r="A25" s="78" t="s">
        <v>17</v>
      </c>
      <c r="B25" s="78"/>
      <c r="C25" s="78"/>
      <c r="D25" s="78"/>
      <c r="E25" s="78"/>
      <c r="F25" s="78"/>
    </row>
    <row r="26" spans="1:6" ht="16.5" x14ac:dyDescent="0.3">
      <c r="A26" s="12"/>
      <c r="B26" s="12"/>
      <c r="C26" s="12"/>
      <c r="D26" s="12"/>
      <c r="E26" s="12"/>
      <c r="F26" s="13"/>
    </row>
    <row r="27" spans="1:6" ht="16.5" x14ac:dyDescent="0.25">
      <c r="A27" s="18" t="s">
        <v>18</v>
      </c>
      <c r="B27" s="19"/>
      <c r="C27" s="18" t="s">
        <v>19</v>
      </c>
      <c r="D27" s="19"/>
      <c r="E27" s="20" t="s">
        <v>20</v>
      </c>
      <c r="F27" s="19"/>
    </row>
    <row r="28" spans="1:6" ht="16.5" x14ac:dyDescent="0.25">
      <c r="A28" s="77" t="s">
        <v>21</v>
      </c>
      <c r="B28" s="77"/>
      <c r="C28" s="23">
        <v>1100</v>
      </c>
      <c r="D28" s="70" t="s">
        <v>22</v>
      </c>
      <c r="E28" s="73">
        <f>AVERAGEA(C28,C29)</f>
        <v>1300</v>
      </c>
      <c r="F28" s="73"/>
    </row>
    <row r="29" spans="1:6" ht="16.5" x14ac:dyDescent="0.25">
      <c r="A29" s="77" t="s">
        <v>23</v>
      </c>
      <c r="B29" s="77"/>
      <c r="C29" s="23">
        <v>1500</v>
      </c>
      <c r="D29" s="71"/>
      <c r="E29" s="73"/>
      <c r="F29" s="73"/>
    </row>
    <row r="30" spans="1:6" ht="16.5" x14ac:dyDescent="0.25">
      <c r="A30" s="12"/>
      <c r="B30" s="12"/>
      <c r="C30" s="12"/>
      <c r="D30" s="12"/>
      <c r="E30" s="12"/>
      <c r="F30" s="12"/>
    </row>
    <row r="31" spans="1:6" ht="17.25" x14ac:dyDescent="0.25">
      <c r="A31" s="67" t="s">
        <v>24</v>
      </c>
      <c r="B31" s="68"/>
      <c r="C31" s="68"/>
      <c r="D31" s="68"/>
      <c r="E31" s="68"/>
      <c r="F31" s="69"/>
    </row>
    <row r="32" spans="1:6" ht="16.5" x14ac:dyDescent="0.25">
      <c r="A32" s="12"/>
      <c r="B32" s="12"/>
      <c r="C32" s="12"/>
      <c r="D32" s="12"/>
      <c r="E32" s="12"/>
      <c r="F32" s="12"/>
    </row>
    <row r="33" spans="1:6" ht="16.5" x14ac:dyDescent="0.25">
      <c r="A33" s="74" t="s">
        <v>25</v>
      </c>
      <c r="B33" s="74"/>
      <c r="C33" s="74" t="s">
        <v>26</v>
      </c>
      <c r="D33" s="74"/>
      <c r="E33" s="74" t="s">
        <v>27</v>
      </c>
      <c r="F33" s="74"/>
    </row>
    <row r="34" spans="1:6" ht="18" x14ac:dyDescent="0.25">
      <c r="A34" s="74">
        <f>E21</f>
        <v>6</v>
      </c>
      <c r="B34" s="74"/>
      <c r="C34" s="73">
        <f>E28</f>
        <v>1300</v>
      </c>
      <c r="D34" s="73"/>
      <c r="E34" s="75">
        <f>PRODUCT(A34,C34)</f>
        <v>7800</v>
      </c>
      <c r="F34" s="75"/>
    </row>
    <row r="38" spans="1:6" ht="16.5" x14ac:dyDescent="0.3">
      <c r="A38" s="32" t="s">
        <v>61</v>
      </c>
      <c r="B38" s="33">
        <f ca="1">TODAY()</f>
        <v>46002</v>
      </c>
      <c r="C38" s="13"/>
      <c r="D38" s="26" t="s">
        <v>62</v>
      </c>
      <c r="E38" s="13"/>
    </row>
    <row r="39" spans="1:6" ht="16.5" x14ac:dyDescent="0.3">
      <c r="A39" s="13"/>
      <c r="B39" s="13"/>
      <c r="C39" s="13"/>
      <c r="D39" s="26" t="s">
        <v>63</v>
      </c>
      <c r="E39" s="13"/>
    </row>
    <row r="40" spans="1:6" ht="16.5" x14ac:dyDescent="0.3">
      <c r="A40" s="13"/>
      <c r="B40" s="13"/>
      <c r="C40" s="13"/>
      <c r="D40" s="26"/>
      <c r="E40" s="13"/>
    </row>
    <row r="41" spans="1:6" x14ac:dyDescent="0.25">
      <c r="D41" s="26" t="s">
        <v>64</v>
      </c>
    </row>
    <row r="43" spans="1:6" ht="16.5" x14ac:dyDescent="0.3">
      <c r="D43" s="13" t="s">
        <v>65</v>
      </c>
    </row>
  </sheetData>
  <mergeCells count="34">
    <mergeCell ref="A11:F11"/>
    <mergeCell ref="A12:F12"/>
    <mergeCell ref="A14:B14"/>
    <mergeCell ref="E14:F14"/>
    <mergeCell ref="A10:B10"/>
    <mergeCell ref="C10:F10"/>
    <mergeCell ref="A33:B33"/>
    <mergeCell ref="C33:D33"/>
    <mergeCell ref="E33:F33"/>
    <mergeCell ref="A34:B34"/>
    <mergeCell ref="C34:D34"/>
    <mergeCell ref="E34:F34"/>
    <mergeCell ref="A31:F31"/>
    <mergeCell ref="A25:F25"/>
    <mergeCell ref="A28:B28"/>
    <mergeCell ref="D28:D29"/>
    <mergeCell ref="E28:F29"/>
    <mergeCell ref="A29:B29"/>
    <mergeCell ref="E2:F3"/>
    <mergeCell ref="A21:D21"/>
    <mergeCell ref="E21:F21"/>
    <mergeCell ref="A23:F23"/>
    <mergeCell ref="A15:B15"/>
    <mergeCell ref="E15:F15"/>
    <mergeCell ref="A16:B16"/>
    <mergeCell ref="A19:B19"/>
    <mergeCell ref="E19:F19"/>
    <mergeCell ref="E16:F16"/>
    <mergeCell ref="A17:B17"/>
    <mergeCell ref="E17:F17"/>
    <mergeCell ref="A18:B18"/>
    <mergeCell ref="E18:F18"/>
    <mergeCell ref="A8:F8"/>
    <mergeCell ref="A9:F9"/>
  </mergeCells>
  <pageMargins left="0.70866141732283472" right="0.70866141732283472" top="0.35433070866141736"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Testo fisso">
              <controlPr defaultSize="0" autoFill="0" autoLine="0" autoPict="0">
                <anchor moveWithCells="1" sizeWithCells="1">
                  <from>
                    <xdr:col>0</xdr:col>
                    <xdr:colOff>0</xdr:colOff>
                    <xdr:row>12</xdr:row>
                    <xdr:rowOff>114300</xdr:rowOff>
                  </from>
                  <to>
                    <xdr:col>1</xdr:col>
                    <xdr:colOff>428625</xdr:colOff>
                    <xdr:row>13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2"/>
  <sheetViews>
    <sheetView workbookViewId="0">
      <selection activeCell="E2" sqref="E2:F3"/>
    </sheetView>
  </sheetViews>
  <sheetFormatPr defaultRowHeight="15" x14ac:dyDescent="0.25"/>
  <cols>
    <col min="1" max="5" width="13.85546875" customWidth="1"/>
    <col min="6" max="6" width="10.42578125" customWidth="1"/>
    <col min="7" max="7" width="13.85546875" customWidth="1"/>
  </cols>
  <sheetData>
    <row r="1" spans="1:6" ht="33" customHeight="1" x14ac:dyDescent="0.25"/>
    <row r="2" spans="1:6" ht="33" customHeight="1" x14ac:dyDescent="0.35">
      <c r="B2" s="28" t="s">
        <v>52</v>
      </c>
      <c r="E2" s="66" t="s">
        <v>95</v>
      </c>
      <c r="F2" s="66"/>
    </row>
    <row r="3" spans="1:6" ht="33" customHeight="1" x14ac:dyDescent="0.25">
      <c r="B3" s="31" t="s">
        <v>53</v>
      </c>
      <c r="E3" s="66"/>
      <c r="F3" s="66"/>
    </row>
    <row r="4" spans="1:6" ht="16.5" x14ac:dyDescent="0.3">
      <c r="A4" s="13" t="s">
        <v>54</v>
      </c>
      <c r="B4" s="31"/>
    </row>
    <row r="5" spans="1:6" ht="16.5" x14ac:dyDescent="0.3">
      <c r="A5" s="13" t="s">
        <v>55</v>
      </c>
      <c r="B5" s="31"/>
    </row>
    <row r="6" spans="1:6" x14ac:dyDescent="0.25">
      <c r="A6" t="s">
        <v>56</v>
      </c>
    </row>
    <row r="7" spans="1:6" ht="16.5" x14ac:dyDescent="0.3">
      <c r="A7" s="13" t="s">
        <v>57</v>
      </c>
    </row>
    <row r="8" spans="1:6" ht="87.75" customHeight="1" x14ac:dyDescent="0.25">
      <c r="A8" s="94" t="s">
        <v>40</v>
      </c>
      <c r="B8" s="94"/>
      <c r="C8" s="94"/>
      <c r="D8" s="94"/>
      <c r="E8" s="94"/>
      <c r="F8" s="94"/>
    </row>
    <row r="9" spans="1:6" ht="16.5" x14ac:dyDescent="0.3">
      <c r="A9" s="12"/>
      <c r="B9" s="12"/>
      <c r="C9" s="12"/>
      <c r="D9" s="12"/>
      <c r="E9" s="12"/>
      <c r="F9" s="13"/>
    </row>
    <row r="10" spans="1:6" ht="33" x14ac:dyDescent="0.25">
      <c r="A10" s="92" t="s">
        <v>2</v>
      </c>
      <c r="B10" s="93"/>
      <c r="C10" s="14" t="s">
        <v>3</v>
      </c>
      <c r="D10" s="14" t="s">
        <v>4</v>
      </c>
      <c r="E10" s="91" t="s">
        <v>5</v>
      </c>
      <c r="F10" s="91"/>
    </row>
    <row r="11" spans="1:6" ht="16.5" x14ac:dyDescent="0.3">
      <c r="A11" s="79" t="s">
        <v>29</v>
      </c>
      <c r="B11" s="95"/>
      <c r="C11" s="15">
        <v>3</v>
      </c>
      <c r="D11" s="16">
        <v>1</v>
      </c>
      <c r="E11" s="74">
        <f t="shared" ref="E11:E15" si="0">PRODUCT(C11*D11)</f>
        <v>3</v>
      </c>
      <c r="F11" s="74"/>
    </row>
    <row r="12" spans="1:6" ht="16.5" x14ac:dyDescent="0.3">
      <c r="A12" s="79" t="s">
        <v>7</v>
      </c>
      <c r="B12" s="95"/>
      <c r="C12" s="15"/>
      <c r="D12" s="16">
        <v>0.5</v>
      </c>
      <c r="E12" s="74">
        <f t="shared" si="0"/>
        <v>0</v>
      </c>
      <c r="F12" s="74"/>
    </row>
    <row r="13" spans="1:6" ht="16.5" x14ac:dyDescent="0.3">
      <c r="A13" s="79" t="s">
        <v>8</v>
      </c>
      <c r="B13" s="95"/>
      <c r="C13" s="15"/>
      <c r="D13" s="16">
        <v>0.25</v>
      </c>
      <c r="E13" s="74">
        <f t="shared" si="0"/>
        <v>0</v>
      </c>
      <c r="F13" s="74"/>
    </row>
    <row r="14" spans="1:6" ht="16.5" x14ac:dyDescent="0.3">
      <c r="A14" s="79" t="s">
        <v>30</v>
      </c>
      <c r="B14" s="95"/>
      <c r="C14" s="15"/>
      <c r="D14" s="16">
        <v>0.30000000000000004</v>
      </c>
      <c r="E14" s="74">
        <f t="shared" si="0"/>
        <v>0</v>
      </c>
      <c r="F14" s="74"/>
    </row>
    <row r="15" spans="1:6" ht="16.5" x14ac:dyDescent="0.3">
      <c r="A15" s="79" t="s">
        <v>31</v>
      </c>
      <c r="B15" s="95"/>
      <c r="C15" s="15"/>
      <c r="D15" s="16">
        <v>0.1</v>
      </c>
      <c r="E15" s="74">
        <f t="shared" si="0"/>
        <v>0</v>
      </c>
      <c r="F15" s="74"/>
    </row>
    <row r="16" spans="1:6" ht="16.5" x14ac:dyDescent="0.3">
      <c r="A16" s="17"/>
      <c r="B16" s="17"/>
      <c r="C16" s="17"/>
      <c r="D16" s="17"/>
      <c r="E16" s="17"/>
      <c r="F16" s="13"/>
    </row>
    <row r="17" spans="1:9" ht="16.5" x14ac:dyDescent="0.25">
      <c r="A17" s="81" t="s">
        <v>15</v>
      </c>
      <c r="B17" s="82"/>
      <c r="C17" s="82"/>
      <c r="D17" s="82"/>
      <c r="E17" s="74">
        <f>SUM(E11:F15)</f>
        <v>3</v>
      </c>
      <c r="F17" s="74"/>
    </row>
    <row r="18" spans="1:9" ht="16.5" x14ac:dyDescent="0.3">
      <c r="A18" s="12"/>
      <c r="B18" s="12"/>
      <c r="C18" s="12"/>
      <c r="D18" s="12"/>
      <c r="E18" s="12"/>
      <c r="F18" s="13"/>
    </row>
    <row r="19" spans="1:9" ht="16.5" x14ac:dyDescent="0.25">
      <c r="A19" s="76" t="s">
        <v>16</v>
      </c>
      <c r="B19" s="76"/>
      <c r="C19" s="76"/>
      <c r="D19" s="76"/>
      <c r="E19" s="76"/>
      <c r="F19" s="76"/>
    </row>
    <row r="20" spans="1:9" ht="16.5" x14ac:dyDescent="0.3">
      <c r="A20" s="12"/>
      <c r="B20" s="12"/>
      <c r="C20" s="12"/>
      <c r="D20" s="12"/>
      <c r="E20" s="12"/>
      <c r="F20" s="13"/>
    </row>
    <row r="21" spans="1:9" ht="17.25" x14ac:dyDescent="0.25">
      <c r="A21" s="78" t="s">
        <v>17</v>
      </c>
      <c r="B21" s="78"/>
      <c r="C21" s="78"/>
      <c r="D21" s="78"/>
      <c r="E21" s="78"/>
      <c r="F21" s="78"/>
    </row>
    <row r="22" spans="1:9" ht="16.5" x14ac:dyDescent="0.3">
      <c r="A22" s="12"/>
      <c r="B22" s="12"/>
      <c r="C22" s="12"/>
      <c r="D22" s="12"/>
      <c r="E22" s="12"/>
      <c r="F22" s="13"/>
    </row>
    <row r="23" spans="1:9" ht="16.5" x14ac:dyDescent="0.25">
      <c r="A23" s="18" t="s">
        <v>18</v>
      </c>
      <c r="B23" s="19"/>
      <c r="C23" s="18" t="s">
        <v>19</v>
      </c>
      <c r="D23" s="19"/>
      <c r="E23" s="20" t="s">
        <v>20</v>
      </c>
      <c r="F23" s="19"/>
    </row>
    <row r="24" spans="1:9" ht="16.5" x14ac:dyDescent="0.25">
      <c r="A24" s="77" t="s">
        <v>21</v>
      </c>
      <c r="B24" s="77"/>
      <c r="C24" s="23">
        <v>1100</v>
      </c>
      <c r="D24" s="70" t="s">
        <v>22</v>
      </c>
      <c r="E24" s="73">
        <f>AVERAGEA(C24,C25)</f>
        <v>1300</v>
      </c>
      <c r="F24" s="73"/>
    </row>
    <row r="25" spans="1:9" ht="16.5" x14ac:dyDescent="0.25">
      <c r="A25" s="77" t="s">
        <v>23</v>
      </c>
      <c r="B25" s="77"/>
      <c r="C25" s="23">
        <v>1500</v>
      </c>
      <c r="D25" s="71"/>
      <c r="E25" s="73"/>
      <c r="F25" s="73"/>
    </row>
    <row r="26" spans="1:9" ht="16.5" x14ac:dyDescent="0.25">
      <c r="A26" s="12"/>
      <c r="B26" s="12"/>
      <c r="C26" s="12"/>
      <c r="D26" s="12"/>
      <c r="E26" s="12"/>
      <c r="F26" s="12"/>
    </row>
    <row r="27" spans="1:9" ht="17.25" x14ac:dyDescent="0.25">
      <c r="A27" s="67" t="s">
        <v>28</v>
      </c>
      <c r="B27" s="68"/>
      <c r="C27" s="68"/>
      <c r="D27" s="68"/>
      <c r="E27" s="68"/>
      <c r="F27" s="69"/>
    </row>
    <row r="28" spans="1:9" ht="16.5" x14ac:dyDescent="0.25">
      <c r="A28" s="12"/>
      <c r="B28" s="12"/>
      <c r="C28" s="12"/>
      <c r="D28" s="12"/>
      <c r="E28" s="12"/>
      <c r="F28" s="12"/>
    </row>
    <row r="29" spans="1:9" ht="49.5" x14ac:dyDescent="0.25">
      <c r="A29" s="14" t="s">
        <v>25</v>
      </c>
      <c r="B29" s="99" t="s">
        <v>26</v>
      </c>
      <c r="C29" s="100"/>
      <c r="D29" s="14"/>
      <c r="E29" s="99" t="s">
        <v>71</v>
      </c>
      <c r="F29" s="100"/>
      <c r="G29" s="1"/>
      <c r="H29" s="1"/>
      <c r="I29" s="1"/>
    </row>
    <row r="30" spans="1:9" ht="18" x14ac:dyDescent="0.25">
      <c r="A30" s="22">
        <f>E17</f>
        <v>3</v>
      </c>
      <c r="B30" s="102">
        <f>E24</f>
        <v>1300</v>
      </c>
      <c r="C30" s="103"/>
      <c r="E30" s="101">
        <f>A30*B30</f>
        <v>3900</v>
      </c>
      <c r="F30" s="101"/>
      <c r="G30" s="1"/>
      <c r="H30" s="1"/>
      <c r="I30" s="1"/>
    </row>
    <row r="31" spans="1:9" ht="16.5" x14ac:dyDescent="0.25">
      <c r="A31" s="12"/>
      <c r="B31" s="12"/>
      <c r="C31" s="12"/>
      <c r="D31" s="12"/>
      <c r="E31" s="12"/>
      <c r="F31" s="12"/>
      <c r="G31" s="1"/>
      <c r="H31" s="1"/>
      <c r="I31" s="1"/>
    </row>
    <row r="32" spans="1:9" ht="17.25" x14ac:dyDescent="0.25">
      <c r="A32" s="67" t="s">
        <v>38</v>
      </c>
      <c r="B32" s="68"/>
      <c r="C32" s="68"/>
      <c r="D32" s="68"/>
      <c r="E32" s="68"/>
      <c r="F32" s="69"/>
      <c r="G32" s="1"/>
      <c r="H32" s="1"/>
      <c r="I32" s="1"/>
    </row>
    <row r="33" spans="1:9" ht="16.5" x14ac:dyDescent="0.25">
      <c r="A33" s="12"/>
      <c r="B33" s="12"/>
      <c r="C33" s="12"/>
      <c r="D33" s="12"/>
      <c r="E33" s="12"/>
      <c r="F33" s="12"/>
      <c r="G33" s="1"/>
      <c r="H33" s="1"/>
      <c r="I33" s="1"/>
    </row>
    <row r="34" spans="1:9" ht="16.5" x14ac:dyDescent="0.25">
      <c r="A34" s="74" t="s">
        <v>37</v>
      </c>
      <c r="B34" s="74"/>
      <c r="C34" s="74" t="s">
        <v>35</v>
      </c>
      <c r="D34" s="74"/>
      <c r="E34" s="104" t="s">
        <v>36</v>
      </c>
      <c r="F34" s="104"/>
    </row>
    <row r="35" spans="1:9" ht="18" x14ac:dyDescent="0.25">
      <c r="A35" s="73">
        <f>ALTRE_DEST._VVM_ATTUALE!E34</f>
        <v>7800</v>
      </c>
      <c r="B35" s="73"/>
      <c r="C35" s="73">
        <f>E30</f>
        <v>3900</v>
      </c>
      <c r="D35" s="73"/>
      <c r="E35" s="105">
        <f>A35 - C35</f>
        <v>3900</v>
      </c>
      <c r="F35" s="105"/>
    </row>
    <row r="38" spans="1:9" ht="10.5" customHeight="1" thickBot="1" x14ac:dyDescent="0.3"/>
    <row r="39" spans="1:9" ht="51" customHeight="1" thickBot="1" x14ac:dyDescent="0.35">
      <c r="A39" s="36" t="s">
        <v>69</v>
      </c>
      <c r="B39" s="37"/>
      <c r="C39" s="38"/>
      <c r="D39" s="97" t="s">
        <v>86</v>
      </c>
      <c r="E39" s="98"/>
      <c r="F39" s="97" t="s">
        <v>70</v>
      </c>
      <c r="G39" s="98"/>
    </row>
    <row r="40" spans="1:9" ht="22.5" customHeight="1" x14ac:dyDescent="0.3">
      <c r="A40" s="39" t="s">
        <v>68</v>
      </c>
      <c r="B40" s="40">
        <v>1</v>
      </c>
      <c r="C40" s="34">
        <f>PRODUCT(E35,B40)</f>
        <v>3900</v>
      </c>
      <c r="D40" s="43">
        <v>2</v>
      </c>
      <c r="E40" s="42">
        <f>PRODUCT(C40,D40)</f>
        <v>7800</v>
      </c>
      <c r="F40" s="43">
        <v>3</v>
      </c>
      <c r="G40" s="61">
        <f>PRODUCT(C40,F40)</f>
        <v>11700</v>
      </c>
    </row>
    <row r="41" spans="1:9" ht="22.5" customHeight="1" x14ac:dyDescent="0.3">
      <c r="A41" s="41" t="s">
        <v>67</v>
      </c>
      <c r="B41" s="24">
        <v>0.95</v>
      </c>
      <c r="C41" s="35">
        <f>PRODUCT(E35,B41)</f>
        <v>3705</v>
      </c>
      <c r="D41" s="44">
        <v>2</v>
      </c>
      <c r="E41" s="42">
        <f>PRODUCT(C41,D41)</f>
        <v>7410</v>
      </c>
      <c r="F41" s="44">
        <v>3</v>
      </c>
      <c r="G41" s="61">
        <f>PRODUCT(C41,F41)</f>
        <v>11115</v>
      </c>
    </row>
    <row r="42" spans="1:9" ht="22.5" customHeight="1" x14ac:dyDescent="0.3">
      <c r="A42" s="41" t="s">
        <v>66</v>
      </c>
      <c r="B42" s="24">
        <v>0.9</v>
      </c>
      <c r="C42" s="35">
        <f>PRODUCT(E35,B42)</f>
        <v>3510</v>
      </c>
      <c r="D42" s="44">
        <v>2</v>
      </c>
      <c r="E42" s="42">
        <f>PRODUCT(C42,D42)</f>
        <v>7020</v>
      </c>
      <c r="F42" s="44">
        <v>3</v>
      </c>
      <c r="G42" s="61">
        <f>PRODUCT(C42,F42)</f>
        <v>10530</v>
      </c>
    </row>
    <row r="43" spans="1:9" ht="22.5" customHeight="1" thickBot="1" x14ac:dyDescent="0.35">
      <c r="A43" s="41" t="s">
        <v>72</v>
      </c>
      <c r="B43" s="24">
        <v>0.85</v>
      </c>
      <c r="C43" s="35">
        <f>PRODUCT(E35,B43)</f>
        <v>3315</v>
      </c>
      <c r="D43" s="45">
        <v>2</v>
      </c>
      <c r="E43" s="42">
        <f>PRODUCT(C43,D43)</f>
        <v>6630</v>
      </c>
      <c r="F43" s="45">
        <v>3</v>
      </c>
      <c r="G43" s="61">
        <f>PRODUCT(C43,F43)</f>
        <v>9945</v>
      </c>
    </row>
    <row r="44" spans="1:9" ht="22.5" customHeight="1" thickBot="1" x14ac:dyDescent="0.35">
      <c r="A44" s="41" t="s">
        <v>73</v>
      </c>
      <c r="B44" s="24">
        <v>0.7</v>
      </c>
      <c r="C44" s="35">
        <f>PRODUCT(E35,B44)</f>
        <v>2730</v>
      </c>
      <c r="D44" s="45">
        <v>2</v>
      </c>
      <c r="E44" s="42">
        <f>PRODUCT(C44,D44)</f>
        <v>5460</v>
      </c>
      <c r="F44" s="45">
        <v>3</v>
      </c>
      <c r="G44" s="61">
        <f>PRODUCT(C44,F44)</f>
        <v>8190</v>
      </c>
    </row>
    <row r="47" spans="1:9" ht="16.5" x14ac:dyDescent="0.3">
      <c r="A47" s="32" t="s">
        <v>61</v>
      </c>
      <c r="B47" s="33">
        <f ca="1">TODAY()</f>
        <v>46002</v>
      </c>
      <c r="C47" s="13"/>
      <c r="D47" s="13"/>
      <c r="E47" s="26" t="s">
        <v>62</v>
      </c>
      <c r="F47" s="13"/>
    </row>
    <row r="48" spans="1:9" ht="16.5" x14ac:dyDescent="0.3">
      <c r="A48" s="13"/>
      <c r="B48" s="13"/>
      <c r="C48" s="13"/>
      <c r="D48" s="13"/>
      <c r="E48" s="26" t="s">
        <v>63</v>
      </c>
      <c r="F48" s="13"/>
    </row>
    <row r="49" spans="1:6" ht="16.5" x14ac:dyDescent="0.3">
      <c r="A49" s="13"/>
      <c r="B49" s="13"/>
      <c r="C49" s="13"/>
      <c r="D49" s="13"/>
      <c r="E49" s="26"/>
      <c r="F49" s="13"/>
    </row>
    <row r="50" spans="1:6" x14ac:dyDescent="0.25">
      <c r="E50" s="26" t="s">
        <v>64</v>
      </c>
    </row>
    <row r="52" spans="1:6" ht="16.5" x14ac:dyDescent="0.3">
      <c r="E52" s="13" t="s">
        <v>65</v>
      </c>
    </row>
  </sheetData>
  <mergeCells count="36">
    <mergeCell ref="A12:B12"/>
    <mergeCell ref="E12:F12"/>
    <mergeCell ref="A8:F8"/>
    <mergeCell ref="A10:B10"/>
    <mergeCell ref="E10:F10"/>
    <mergeCell ref="A11:B11"/>
    <mergeCell ref="E11:F11"/>
    <mergeCell ref="A35:B35"/>
    <mergeCell ref="C35:D35"/>
    <mergeCell ref="E35:F35"/>
    <mergeCell ref="A13:B13"/>
    <mergeCell ref="E13:F13"/>
    <mergeCell ref="A14:B14"/>
    <mergeCell ref="E14:F14"/>
    <mergeCell ref="B29:C29"/>
    <mergeCell ref="E29:F29"/>
    <mergeCell ref="A32:F32"/>
    <mergeCell ref="A34:B34"/>
    <mergeCell ref="C34:D34"/>
    <mergeCell ref="E34:F34"/>
    <mergeCell ref="D39:E39"/>
    <mergeCell ref="F39:G39"/>
    <mergeCell ref="E2:F3"/>
    <mergeCell ref="B30:C30"/>
    <mergeCell ref="E30:F30"/>
    <mergeCell ref="A15:B15"/>
    <mergeCell ref="E15:F15"/>
    <mergeCell ref="A17:D17"/>
    <mergeCell ref="E17:F17"/>
    <mergeCell ref="A19:F19"/>
    <mergeCell ref="A24:B24"/>
    <mergeCell ref="A25:B25"/>
    <mergeCell ref="A21:F21"/>
    <mergeCell ref="D24:D25"/>
    <mergeCell ref="E24:F25"/>
    <mergeCell ref="A27:F27"/>
  </mergeCells>
  <pageMargins left="0.70866141732283472" right="0.70866141732283472" top="0.35433070866141736"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Testo fisso">
              <controlPr defaultSize="0" autoFill="0" autoLine="0" autoPict="0">
                <anchor moveWithCells="1" sizeWithCells="1">
                  <from>
                    <xdr:col>0</xdr:col>
                    <xdr:colOff>0</xdr:colOff>
                    <xdr:row>8</xdr:row>
                    <xdr:rowOff>114300</xdr:rowOff>
                  </from>
                  <to>
                    <xdr:col>1</xdr:col>
                    <xdr:colOff>428625</xdr:colOff>
                    <xdr:row>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workbookViewId="0">
      <selection activeCell="F7" sqref="F7:G8"/>
    </sheetView>
  </sheetViews>
  <sheetFormatPr defaultRowHeight="15" x14ac:dyDescent="0.25"/>
  <cols>
    <col min="1" max="1" width="20.42578125" customWidth="1"/>
    <col min="2" max="2" width="10.5703125" bestFit="1" customWidth="1"/>
  </cols>
  <sheetData>
    <row r="1" spans="1:7" ht="16.5" x14ac:dyDescent="0.3">
      <c r="A1" s="13"/>
      <c r="B1" s="13"/>
      <c r="C1" s="13"/>
      <c r="D1" s="13"/>
      <c r="E1" s="13"/>
      <c r="F1" s="13"/>
    </row>
    <row r="2" spans="1:7" ht="16.5" x14ac:dyDescent="0.3">
      <c r="A2" s="13"/>
      <c r="B2" s="13"/>
      <c r="C2" s="13"/>
      <c r="D2" s="13"/>
      <c r="E2" s="13"/>
      <c r="F2" s="13"/>
    </row>
    <row r="3" spans="1:7" ht="25.5" x14ac:dyDescent="0.35">
      <c r="A3" s="13"/>
      <c r="B3" s="28" t="s">
        <v>52</v>
      </c>
      <c r="C3" s="13"/>
      <c r="D3" s="13"/>
      <c r="E3" s="13"/>
      <c r="F3" s="13"/>
    </row>
    <row r="4" spans="1:7" ht="16.5" x14ac:dyDescent="0.3">
      <c r="A4" s="13"/>
      <c r="B4" s="13"/>
      <c r="C4" s="13"/>
      <c r="D4" s="13"/>
      <c r="E4" s="13"/>
      <c r="F4" s="13"/>
    </row>
    <row r="5" spans="1:7" ht="16.5" x14ac:dyDescent="0.3">
      <c r="A5" s="13"/>
      <c r="B5" s="27" t="s">
        <v>53</v>
      </c>
      <c r="C5" s="13"/>
      <c r="D5" s="13"/>
      <c r="E5" s="13"/>
      <c r="F5" s="13"/>
    </row>
    <row r="6" spans="1:7" ht="16.5" x14ac:dyDescent="0.3">
      <c r="A6" s="13"/>
      <c r="B6" s="13"/>
      <c r="C6" s="13"/>
      <c r="D6" s="13"/>
      <c r="E6" s="13"/>
      <c r="F6" s="13"/>
    </row>
    <row r="7" spans="1:7" ht="16.5" x14ac:dyDescent="0.3">
      <c r="A7" s="13"/>
      <c r="B7" s="13"/>
      <c r="C7" s="13"/>
      <c r="D7" s="13"/>
      <c r="E7" s="13"/>
      <c r="F7" s="66" t="s">
        <v>96</v>
      </c>
      <c r="G7" s="66"/>
    </row>
    <row r="8" spans="1:7" ht="16.5" x14ac:dyDescent="0.3">
      <c r="A8" s="13" t="s">
        <v>54</v>
      </c>
      <c r="B8" s="13"/>
      <c r="C8" s="13"/>
      <c r="D8" s="13"/>
      <c r="E8" s="13"/>
      <c r="F8" s="66"/>
      <c r="G8" s="66"/>
    </row>
    <row r="9" spans="1:7" ht="16.5" x14ac:dyDescent="0.3">
      <c r="A9" s="13" t="s">
        <v>55</v>
      </c>
      <c r="B9" s="13"/>
      <c r="C9" s="13"/>
      <c r="D9" s="13"/>
      <c r="E9" s="13"/>
      <c r="F9" s="13"/>
    </row>
    <row r="10" spans="1:7" ht="16.5" x14ac:dyDescent="0.3">
      <c r="A10" t="s">
        <v>56</v>
      </c>
      <c r="B10" s="13"/>
      <c r="C10" s="13"/>
      <c r="D10" s="13"/>
      <c r="E10" s="13"/>
      <c r="F10" s="13"/>
    </row>
    <row r="11" spans="1:7" ht="16.5" x14ac:dyDescent="0.3">
      <c r="A11" s="13" t="s">
        <v>57</v>
      </c>
      <c r="B11" s="13"/>
      <c r="C11" s="13"/>
      <c r="D11" s="13"/>
      <c r="E11" s="13"/>
      <c r="F11" s="13"/>
    </row>
    <row r="12" spans="1:7" ht="16.5" x14ac:dyDescent="0.3">
      <c r="A12" s="13"/>
      <c r="B12" s="13"/>
      <c r="C12" s="13"/>
      <c r="D12" s="13"/>
      <c r="E12" s="13"/>
      <c r="F12" s="13"/>
    </row>
    <row r="13" spans="1:7" ht="14.25" customHeight="1" x14ac:dyDescent="0.25">
      <c r="A13" s="106" t="s">
        <v>41</v>
      </c>
      <c r="B13" s="106"/>
      <c r="C13" s="106"/>
      <c r="D13" s="106"/>
      <c r="E13" s="106"/>
      <c r="F13" s="106"/>
    </row>
    <row r="14" spans="1:7" x14ac:dyDescent="0.25">
      <c r="A14" s="106"/>
      <c r="B14" s="106"/>
      <c r="C14" s="106"/>
      <c r="D14" s="106"/>
      <c r="E14" s="106"/>
      <c r="F14" s="106"/>
    </row>
    <row r="15" spans="1:7" ht="16.5" x14ac:dyDescent="0.3">
      <c r="A15" s="29" t="s">
        <v>58</v>
      </c>
      <c r="B15" s="6"/>
      <c r="C15" s="6"/>
      <c r="D15" s="6"/>
      <c r="E15" s="6"/>
      <c r="F15" s="6"/>
    </row>
    <row r="16" spans="1:7" ht="16.5" x14ac:dyDescent="0.3">
      <c r="A16" s="13"/>
      <c r="B16" s="6"/>
      <c r="C16" s="6"/>
      <c r="D16" s="7"/>
      <c r="E16" s="8"/>
      <c r="F16" s="6"/>
    </row>
    <row r="17" spans="1:6" ht="30.75" customHeight="1" x14ac:dyDescent="0.3">
      <c r="A17" s="25" t="s">
        <v>45</v>
      </c>
      <c r="B17" s="9" t="s">
        <v>42</v>
      </c>
      <c r="C17" s="9">
        <v>13</v>
      </c>
      <c r="D17" s="6"/>
      <c r="E17" s="6"/>
      <c r="F17" s="6"/>
    </row>
    <row r="18" spans="1:6" ht="30.75" customHeight="1" x14ac:dyDescent="0.3">
      <c r="A18" s="25" t="s">
        <v>47</v>
      </c>
      <c r="B18" s="9" t="s">
        <v>46</v>
      </c>
      <c r="C18" s="9">
        <v>3</v>
      </c>
      <c r="D18" s="6"/>
      <c r="E18" s="6"/>
      <c r="F18" s="6"/>
    </row>
    <row r="19" spans="1:6" ht="30.75" customHeight="1" x14ac:dyDescent="0.3">
      <c r="A19" s="25" t="s">
        <v>48</v>
      </c>
      <c r="B19" s="9" t="s">
        <v>43</v>
      </c>
      <c r="C19" s="9">
        <v>1200</v>
      </c>
      <c r="D19" s="6"/>
      <c r="E19" s="6"/>
      <c r="F19" s="6"/>
    </row>
    <row r="20" spans="1:6" ht="30.75" customHeight="1" x14ac:dyDescent="0.3">
      <c r="A20" s="25" t="s">
        <v>49</v>
      </c>
      <c r="B20" s="9" t="s">
        <v>44</v>
      </c>
      <c r="C20" s="9">
        <v>1500</v>
      </c>
      <c r="D20" s="6"/>
      <c r="E20" s="6"/>
      <c r="F20" s="6"/>
    </row>
    <row r="21" spans="1:6" ht="16.5" x14ac:dyDescent="0.3">
      <c r="A21" s="24"/>
      <c r="B21" s="10" t="s">
        <v>50</v>
      </c>
      <c r="C21" s="11">
        <f>((C20-C19)/C17)*C18</f>
        <v>69.230769230769226</v>
      </c>
      <c r="D21" s="13"/>
      <c r="E21" s="13"/>
      <c r="F21" s="13"/>
    </row>
    <row r="22" spans="1:6" ht="16.5" x14ac:dyDescent="0.3">
      <c r="A22" s="13"/>
      <c r="B22" s="13"/>
      <c r="C22" s="13"/>
      <c r="D22" s="13"/>
      <c r="E22" s="13"/>
      <c r="F22" s="13"/>
    </row>
    <row r="23" spans="1:6" ht="16.5" x14ac:dyDescent="0.3">
      <c r="A23" s="62" t="s">
        <v>60</v>
      </c>
      <c r="B23" s="13"/>
      <c r="C23" s="13"/>
      <c r="D23" s="13"/>
      <c r="E23" s="13"/>
      <c r="F23" s="13"/>
    </row>
    <row r="24" spans="1:6" ht="16.5" x14ac:dyDescent="0.3">
      <c r="A24" s="62" t="s">
        <v>59</v>
      </c>
      <c r="B24" s="13"/>
      <c r="C24" s="13"/>
      <c r="D24" s="13"/>
      <c r="E24" s="13"/>
      <c r="F24" s="13"/>
    </row>
    <row r="25" spans="1:6" ht="16.5" x14ac:dyDescent="0.3">
      <c r="A25" s="13"/>
      <c r="B25" s="13"/>
      <c r="C25" s="13"/>
      <c r="D25" s="13"/>
      <c r="E25" s="13"/>
      <c r="F25" s="13"/>
    </row>
    <row r="26" spans="1:6" ht="16.5" x14ac:dyDescent="0.3">
      <c r="A26" s="32" t="s">
        <v>61</v>
      </c>
      <c r="B26" s="33">
        <f ca="1">TODAY()</f>
        <v>46002</v>
      </c>
      <c r="C26" s="13"/>
      <c r="D26" s="13"/>
      <c r="E26" s="26" t="s">
        <v>62</v>
      </c>
      <c r="F26" s="13"/>
    </row>
    <row r="27" spans="1:6" ht="16.5" x14ac:dyDescent="0.3">
      <c r="A27" s="13"/>
      <c r="B27" s="13"/>
      <c r="C27" s="13"/>
      <c r="D27" s="13"/>
      <c r="E27" s="26" t="s">
        <v>63</v>
      </c>
      <c r="F27" s="13"/>
    </row>
    <row r="28" spans="1:6" ht="16.5" x14ac:dyDescent="0.3">
      <c r="A28" s="13"/>
      <c r="B28" s="13"/>
      <c r="C28" s="13"/>
      <c r="D28" s="13"/>
      <c r="E28" s="26"/>
      <c r="F28" s="13"/>
    </row>
    <row r="29" spans="1:6" x14ac:dyDescent="0.25">
      <c r="E29" s="26" t="s">
        <v>64</v>
      </c>
    </row>
    <row r="31" spans="1:6" ht="16.5" x14ac:dyDescent="0.3">
      <c r="E31" s="13" t="s">
        <v>65</v>
      </c>
    </row>
  </sheetData>
  <mergeCells count="2">
    <mergeCell ref="A13:F14"/>
    <mergeCell ref="F7:G8"/>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
  <sheetViews>
    <sheetView workbookViewId="0">
      <selection activeCell="E9" sqref="E9:F10"/>
    </sheetView>
  </sheetViews>
  <sheetFormatPr defaultRowHeight="15" x14ac:dyDescent="0.25"/>
  <cols>
    <col min="1" max="1" width="20.42578125" customWidth="1"/>
    <col min="3" max="3" width="12.5703125" bestFit="1" customWidth="1"/>
    <col min="5" max="5" width="16.140625" customWidth="1"/>
    <col min="7" max="7" width="16.5703125" customWidth="1"/>
  </cols>
  <sheetData>
    <row r="1" spans="1:6" ht="16.5" x14ac:dyDescent="0.3">
      <c r="A1" s="13"/>
      <c r="B1" s="13"/>
      <c r="C1" s="13"/>
      <c r="D1" s="13"/>
      <c r="E1" s="13"/>
      <c r="F1" s="13"/>
    </row>
    <row r="2" spans="1:6" ht="16.5" x14ac:dyDescent="0.3">
      <c r="A2" s="13"/>
      <c r="B2" s="13"/>
      <c r="C2" s="13"/>
      <c r="D2" s="13"/>
      <c r="E2" s="13"/>
      <c r="F2" s="13"/>
    </row>
    <row r="3" spans="1:6" ht="25.5" x14ac:dyDescent="0.35">
      <c r="A3" s="13"/>
      <c r="B3" s="28" t="s">
        <v>52</v>
      </c>
      <c r="C3" s="13"/>
      <c r="D3" s="13"/>
      <c r="E3" s="13"/>
      <c r="F3" s="13"/>
    </row>
    <row r="4" spans="1:6" ht="16.5" x14ac:dyDescent="0.3">
      <c r="A4" s="13"/>
      <c r="B4" s="13"/>
      <c r="C4" s="13"/>
      <c r="D4" s="13"/>
      <c r="E4" s="13"/>
      <c r="F4" s="13"/>
    </row>
    <row r="5" spans="1:6" ht="16.5" x14ac:dyDescent="0.3">
      <c r="A5" s="13"/>
      <c r="B5" s="27" t="s">
        <v>53</v>
      </c>
      <c r="C5" s="13"/>
      <c r="D5" s="13"/>
      <c r="E5" s="13"/>
      <c r="F5" s="13"/>
    </row>
    <row r="6" spans="1:6" ht="16.5" x14ac:dyDescent="0.3">
      <c r="A6" s="13"/>
      <c r="B6" s="13"/>
      <c r="C6" s="13"/>
      <c r="D6" s="13"/>
      <c r="E6" s="13"/>
      <c r="F6" s="13"/>
    </row>
    <row r="7" spans="1:6" ht="16.5" x14ac:dyDescent="0.3">
      <c r="A7" s="13"/>
      <c r="B7" s="13"/>
      <c r="C7" s="13"/>
      <c r="D7" s="13"/>
      <c r="E7" s="13"/>
      <c r="F7" s="13"/>
    </row>
    <row r="8" spans="1:6" ht="16.5" x14ac:dyDescent="0.3">
      <c r="A8" s="13" t="s">
        <v>54</v>
      </c>
      <c r="B8" s="13"/>
      <c r="C8" s="13"/>
      <c r="D8" s="13"/>
      <c r="E8" s="13"/>
      <c r="F8" s="13"/>
    </row>
    <row r="9" spans="1:6" ht="16.5" x14ac:dyDescent="0.3">
      <c r="A9" s="13" t="s">
        <v>55</v>
      </c>
      <c r="B9" s="13"/>
      <c r="C9" s="13"/>
      <c r="D9" s="13"/>
      <c r="E9" s="66" t="s">
        <v>97</v>
      </c>
      <c r="F9" s="66"/>
    </row>
    <row r="10" spans="1:6" ht="16.5" x14ac:dyDescent="0.3">
      <c r="A10" t="s">
        <v>56</v>
      </c>
      <c r="B10" s="13"/>
      <c r="C10" s="13"/>
      <c r="D10" s="13"/>
      <c r="E10" s="66"/>
      <c r="F10" s="66"/>
    </row>
    <row r="11" spans="1:6" ht="16.5" x14ac:dyDescent="0.3">
      <c r="A11" s="13" t="s">
        <v>57</v>
      </c>
      <c r="B11" s="13"/>
      <c r="C11" s="13"/>
      <c r="D11" s="13"/>
      <c r="E11" s="13"/>
      <c r="F11" s="13"/>
    </row>
    <row r="12" spans="1:6" ht="16.5" x14ac:dyDescent="0.3">
      <c r="A12" s="13"/>
      <c r="B12" s="13"/>
      <c r="C12" s="13"/>
      <c r="D12" s="13"/>
      <c r="E12" s="13"/>
      <c r="F12" s="13"/>
    </row>
    <row r="13" spans="1:6" x14ac:dyDescent="0.25">
      <c r="A13" s="106" t="s">
        <v>89</v>
      </c>
      <c r="B13" s="106"/>
      <c r="C13" s="106"/>
      <c r="D13" s="106"/>
      <c r="E13" s="106"/>
      <c r="F13" s="106"/>
    </row>
    <row r="14" spans="1:6" x14ac:dyDescent="0.25">
      <c r="A14" s="106"/>
      <c r="B14" s="106"/>
      <c r="C14" s="106"/>
      <c r="D14" s="106"/>
      <c r="E14" s="106"/>
      <c r="F14" s="106"/>
    </row>
    <row r="15" spans="1:6" ht="16.5" x14ac:dyDescent="0.3">
      <c r="A15" s="29" t="s">
        <v>90</v>
      </c>
      <c r="B15" s="6"/>
      <c r="C15" s="6"/>
      <c r="D15" s="6"/>
      <c r="E15" s="6"/>
      <c r="F15" s="6"/>
    </row>
    <row r="17" spans="1:7" ht="59.25" customHeight="1" x14ac:dyDescent="0.25">
      <c r="A17" s="107" t="s">
        <v>91</v>
      </c>
      <c r="B17" s="107"/>
      <c r="C17" s="107"/>
      <c r="D17" s="107"/>
      <c r="E17" s="108">
        <v>25000</v>
      </c>
      <c r="F17" s="108"/>
    </row>
    <row r="19" spans="1:7" ht="15.75" thickBot="1" x14ac:dyDescent="0.3"/>
    <row r="20" spans="1:7" ht="65.25" customHeight="1" thickBot="1" x14ac:dyDescent="0.3">
      <c r="A20" s="109" t="s">
        <v>69</v>
      </c>
      <c r="B20" s="110"/>
      <c r="C20" s="111"/>
      <c r="D20" s="97" t="s">
        <v>86</v>
      </c>
      <c r="E20" s="98"/>
      <c r="F20" s="97" t="s">
        <v>70</v>
      </c>
      <c r="G20" s="98"/>
    </row>
    <row r="21" spans="1:7" ht="16.5" x14ac:dyDescent="0.3">
      <c r="A21" s="39" t="s">
        <v>68</v>
      </c>
      <c r="B21" s="40">
        <v>1</v>
      </c>
      <c r="C21" s="34">
        <f>PRODUCT(E17,B21)</f>
        <v>25000</v>
      </c>
      <c r="D21" s="43">
        <v>2</v>
      </c>
      <c r="E21" s="42">
        <f>PRODUCT(C21,D21)</f>
        <v>50000</v>
      </c>
      <c r="F21" s="43">
        <v>3</v>
      </c>
      <c r="G21" s="61">
        <f>PRODUCT(C21,F21)</f>
        <v>75000</v>
      </c>
    </row>
    <row r="22" spans="1:7" ht="16.5" x14ac:dyDescent="0.3">
      <c r="A22" s="41" t="s">
        <v>67</v>
      </c>
      <c r="B22" s="24">
        <v>0.95</v>
      </c>
      <c r="C22" s="35">
        <f>PRODUCT(E17,B22)</f>
        <v>23750</v>
      </c>
      <c r="D22" s="44">
        <v>2</v>
      </c>
      <c r="E22" s="42">
        <f>PRODUCT(C22,D22)</f>
        <v>47500</v>
      </c>
      <c r="F22" s="44">
        <v>3</v>
      </c>
      <c r="G22" s="61">
        <f>PRODUCT(C22,F22)</f>
        <v>71250</v>
      </c>
    </row>
    <row r="23" spans="1:7" ht="16.5" x14ac:dyDescent="0.3">
      <c r="A23" s="41" t="s">
        <v>66</v>
      </c>
      <c r="B23" s="24">
        <v>0.9</v>
      </c>
      <c r="C23" s="35">
        <f>PRODUCT(E17,B23)</f>
        <v>22500</v>
      </c>
      <c r="D23" s="44">
        <v>2</v>
      </c>
      <c r="E23" s="42">
        <f>PRODUCT(C23,D23)</f>
        <v>45000</v>
      </c>
      <c r="F23" s="44">
        <v>3</v>
      </c>
      <c r="G23" s="61">
        <f>PRODUCT(C23,F23)</f>
        <v>67500</v>
      </c>
    </row>
    <row r="24" spans="1:7" ht="17.25" thickBot="1" x14ac:dyDescent="0.35">
      <c r="A24" s="41" t="s">
        <v>72</v>
      </c>
      <c r="B24" s="24">
        <v>0.85</v>
      </c>
      <c r="C24" s="35">
        <f>PRODUCT(E17,B24)</f>
        <v>21250</v>
      </c>
      <c r="D24" s="45">
        <v>2</v>
      </c>
      <c r="E24" s="42">
        <f>PRODUCT(C24,D24)</f>
        <v>42500</v>
      </c>
      <c r="F24" s="45">
        <v>3</v>
      </c>
      <c r="G24" s="61">
        <f>PRODUCT(C24,F24)</f>
        <v>63750</v>
      </c>
    </row>
    <row r="25" spans="1:7" ht="17.25" thickBot="1" x14ac:dyDescent="0.35">
      <c r="A25" s="41" t="s">
        <v>73</v>
      </c>
      <c r="B25" s="24">
        <v>0.7</v>
      </c>
      <c r="C25" s="35">
        <f>PRODUCT(E17,B25)</f>
        <v>17500</v>
      </c>
      <c r="D25" s="45">
        <v>2</v>
      </c>
      <c r="E25" s="42">
        <f>PRODUCT(C25,D25)</f>
        <v>35000</v>
      </c>
      <c r="F25" s="45">
        <v>3</v>
      </c>
      <c r="G25" s="61">
        <f>PRODUCT(C25,F25)</f>
        <v>52500</v>
      </c>
    </row>
    <row r="28" spans="1:7" ht="16.5" x14ac:dyDescent="0.3">
      <c r="B28" s="32" t="s">
        <v>61</v>
      </c>
      <c r="C28" s="33">
        <f ca="1">TODAY()</f>
        <v>46002</v>
      </c>
      <c r="D28" s="13"/>
      <c r="E28" s="30" t="s">
        <v>62</v>
      </c>
      <c r="F28" s="65"/>
      <c r="G28" s="64"/>
    </row>
    <row r="29" spans="1:7" ht="16.5" x14ac:dyDescent="0.3">
      <c r="A29" s="13"/>
      <c r="B29" s="13"/>
      <c r="C29" s="13"/>
      <c r="D29" s="13"/>
      <c r="E29" s="30" t="s">
        <v>63</v>
      </c>
      <c r="F29" s="65"/>
      <c r="G29" s="64"/>
    </row>
    <row r="30" spans="1:7" ht="16.5" x14ac:dyDescent="0.3">
      <c r="A30" s="13"/>
      <c r="B30" s="13"/>
      <c r="C30" s="13"/>
      <c r="D30" s="13"/>
      <c r="E30" s="30"/>
      <c r="F30" s="65"/>
      <c r="G30" s="64"/>
    </row>
    <row r="31" spans="1:7" x14ac:dyDescent="0.25">
      <c r="E31" s="30" t="s">
        <v>64</v>
      </c>
      <c r="F31" s="64"/>
      <c r="G31" s="64"/>
    </row>
    <row r="32" spans="1:7" x14ac:dyDescent="0.25">
      <c r="E32" s="64"/>
      <c r="F32" s="64"/>
      <c r="G32" s="64"/>
    </row>
    <row r="33" spans="5:7" x14ac:dyDescent="0.25">
      <c r="E33" s="65" t="s">
        <v>65</v>
      </c>
      <c r="F33" s="64"/>
      <c r="G33" s="64"/>
    </row>
  </sheetData>
  <mergeCells count="7">
    <mergeCell ref="E9:F10"/>
    <mergeCell ref="A13:F14"/>
    <mergeCell ref="A17:D17"/>
    <mergeCell ref="E17:F17"/>
    <mergeCell ref="D20:E20"/>
    <mergeCell ref="F20:G20"/>
    <mergeCell ref="A20:C2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
  <sheetViews>
    <sheetView tabSelected="1" view="pageBreakPreview" zoomScale="60" zoomScaleNormal="100" workbookViewId="0">
      <selection activeCell="L16" sqref="L16"/>
    </sheetView>
  </sheetViews>
  <sheetFormatPr defaultRowHeight="15" x14ac:dyDescent="0.25"/>
  <cols>
    <col min="1" max="1" width="27.28515625" customWidth="1"/>
    <col min="2" max="2" width="24.7109375" customWidth="1"/>
    <col min="3" max="3" width="24.28515625" customWidth="1"/>
  </cols>
  <sheetData>
    <row r="1" spans="1:6" ht="16.5" x14ac:dyDescent="0.3">
      <c r="A1" s="13"/>
      <c r="B1" s="13"/>
      <c r="C1" s="13"/>
      <c r="D1" s="13"/>
      <c r="E1" s="13"/>
      <c r="F1" s="13"/>
    </row>
    <row r="2" spans="1:6" ht="16.5" x14ac:dyDescent="0.3">
      <c r="A2" s="13"/>
      <c r="B2" s="13"/>
      <c r="C2" s="13"/>
      <c r="D2" s="13"/>
      <c r="E2" s="13"/>
      <c r="F2" s="13"/>
    </row>
    <row r="3" spans="1:6" ht="25.5" x14ac:dyDescent="0.35">
      <c r="A3" s="13"/>
      <c r="B3" s="28" t="s">
        <v>75</v>
      </c>
      <c r="C3" s="13"/>
      <c r="D3" s="13"/>
      <c r="E3" s="13"/>
      <c r="F3" s="13"/>
    </row>
    <row r="4" spans="1:6" ht="16.5" x14ac:dyDescent="0.3">
      <c r="A4" s="13"/>
      <c r="B4" s="13"/>
      <c r="C4" s="13"/>
      <c r="D4" s="13"/>
      <c r="E4" s="13"/>
      <c r="F4" s="13"/>
    </row>
    <row r="5" spans="1:6" ht="16.5" x14ac:dyDescent="0.3">
      <c r="A5" s="13"/>
      <c r="B5" s="27" t="s">
        <v>74</v>
      </c>
      <c r="C5" s="13"/>
      <c r="D5" s="13"/>
      <c r="E5" s="13"/>
      <c r="F5" s="13"/>
    </row>
    <row r="6" spans="1:6" ht="16.5" x14ac:dyDescent="0.3">
      <c r="A6" s="13"/>
      <c r="B6" s="13"/>
      <c r="C6" s="13"/>
      <c r="D6" s="13"/>
      <c r="E6" s="13"/>
      <c r="F6" s="13"/>
    </row>
    <row r="7" spans="1:6" ht="16.5" x14ac:dyDescent="0.3">
      <c r="A7" s="13"/>
      <c r="B7" s="13"/>
      <c r="C7" s="13"/>
      <c r="D7" s="13"/>
      <c r="E7" s="13"/>
      <c r="F7" s="13"/>
    </row>
    <row r="8" spans="1:6" ht="16.5" x14ac:dyDescent="0.3">
      <c r="A8" s="13" t="s">
        <v>54</v>
      </c>
      <c r="B8" s="13"/>
      <c r="C8" s="13"/>
      <c r="D8" s="13"/>
      <c r="E8" s="13"/>
      <c r="F8" s="13"/>
    </row>
    <row r="9" spans="1:6" ht="16.5" x14ac:dyDescent="0.3">
      <c r="A9" s="13" t="s">
        <v>55</v>
      </c>
      <c r="B9" s="13"/>
      <c r="C9" s="66" t="s">
        <v>98</v>
      </c>
      <c r="D9" s="66"/>
      <c r="E9" s="13"/>
      <c r="F9" s="13"/>
    </row>
    <row r="10" spans="1:6" ht="16.5" x14ac:dyDescent="0.3">
      <c r="A10" t="s">
        <v>56</v>
      </c>
      <c r="B10" s="13"/>
      <c r="C10" s="66"/>
      <c r="D10" s="66"/>
      <c r="E10" s="13"/>
      <c r="F10" s="13"/>
    </row>
    <row r="11" spans="1:6" ht="16.5" x14ac:dyDescent="0.3">
      <c r="A11" s="13" t="s">
        <v>57</v>
      </c>
      <c r="B11" s="13"/>
      <c r="C11" s="13"/>
      <c r="D11" s="13"/>
      <c r="E11" s="13"/>
      <c r="F11" s="13"/>
    </row>
    <row r="12" spans="1:6" ht="16.5" x14ac:dyDescent="0.3">
      <c r="A12" s="13"/>
      <c r="B12" s="13"/>
      <c r="C12" s="13"/>
      <c r="D12" s="13"/>
      <c r="E12" s="13"/>
      <c r="F12" s="13"/>
    </row>
    <row r="14" spans="1:6" ht="36.75" customHeight="1" thickBot="1" x14ac:dyDescent="0.3">
      <c r="A14" s="114" t="s">
        <v>84</v>
      </c>
      <c r="B14" s="115"/>
      <c r="C14" s="115"/>
      <c r="D14" s="115"/>
    </row>
    <row r="15" spans="1:6" ht="44.25" customHeight="1" thickTop="1" thickBot="1" x14ac:dyDescent="0.3">
      <c r="A15" s="46" t="s">
        <v>76</v>
      </c>
      <c r="B15" s="47" t="s">
        <v>77</v>
      </c>
      <c r="C15" s="48" t="s">
        <v>78</v>
      </c>
    </row>
    <row r="16" spans="1:6" ht="29.25" thickTop="1" x14ac:dyDescent="0.25">
      <c r="A16" s="48" t="s">
        <v>79</v>
      </c>
      <c r="B16" s="49">
        <v>5000</v>
      </c>
      <c r="C16" s="50">
        <v>1238</v>
      </c>
    </row>
    <row r="17" spans="1:4" ht="29.25" thickBot="1" x14ac:dyDescent="0.3">
      <c r="A17" s="51" t="s">
        <v>80</v>
      </c>
      <c r="B17" s="52">
        <v>50000</v>
      </c>
      <c r="C17" s="53">
        <v>10328</v>
      </c>
    </row>
    <row r="18" spans="1:4" ht="22.5" customHeight="1" thickTop="1" thickBot="1" x14ac:dyDescent="0.3">
      <c r="A18" s="54"/>
      <c r="B18" s="55" t="s">
        <v>87</v>
      </c>
      <c r="C18" s="56" t="s">
        <v>81</v>
      </c>
    </row>
    <row r="19" spans="1:4" ht="16.5" thickTop="1" thickBot="1" x14ac:dyDescent="0.3">
      <c r="A19" s="57" t="s">
        <v>82</v>
      </c>
      <c r="B19" s="58">
        <v>22059</v>
      </c>
      <c r="C19" s="60">
        <f xml:space="preserve"> (C17-C16)*(B19-B16)/(B17-B16)+C16</f>
        <v>4683.9179999999997</v>
      </c>
    </row>
    <row r="20" spans="1:4" x14ac:dyDescent="0.25">
      <c r="A20" s="59"/>
      <c r="B20" s="59"/>
      <c r="C20" s="59"/>
    </row>
    <row r="21" spans="1:4" x14ac:dyDescent="0.25">
      <c r="A21" s="59"/>
      <c r="B21" s="59"/>
      <c r="C21" s="59"/>
    </row>
    <row r="22" spans="1:4" ht="26.25" customHeight="1" thickBot="1" x14ac:dyDescent="0.3">
      <c r="A22" s="63" t="s">
        <v>85</v>
      </c>
      <c r="B22" s="59"/>
      <c r="C22" s="59"/>
    </row>
    <row r="23" spans="1:4" ht="45" customHeight="1" thickTop="1" thickBot="1" x14ac:dyDescent="0.3">
      <c r="A23" s="46" t="s">
        <v>83</v>
      </c>
      <c r="B23" s="47" t="s">
        <v>77</v>
      </c>
      <c r="C23" s="48" t="s">
        <v>78</v>
      </c>
    </row>
    <row r="24" spans="1:4" ht="29.25" thickTop="1" x14ac:dyDescent="0.25">
      <c r="A24" s="48" t="s">
        <v>79</v>
      </c>
      <c r="B24" s="49">
        <v>5000</v>
      </c>
      <c r="C24" s="50">
        <v>1032</v>
      </c>
    </row>
    <row r="25" spans="1:4" ht="29.25" thickBot="1" x14ac:dyDescent="0.3">
      <c r="A25" s="51" t="s">
        <v>80</v>
      </c>
      <c r="B25" s="52">
        <v>50000</v>
      </c>
      <c r="C25" s="53">
        <v>5164</v>
      </c>
    </row>
    <row r="26" spans="1:4" ht="22.5" customHeight="1" thickTop="1" thickBot="1" x14ac:dyDescent="0.3">
      <c r="A26" s="54"/>
      <c r="B26" s="55" t="s">
        <v>87</v>
      </c>
      <c r="C26" s="56" t="s">
        <v>81</v>
      </c>
    </row>
    <row r="27" spans="1:4" ht="16.5" thickTop="1" thickBot="1" x14ac:dyDescent="0.3">
      <c r="A27" s="57" t="s">
        <v>82</v>
      </c>
      <c r="B27" s="58">
        <v>22059</v>
      </c>
      <c r="C27" s="60">
        <f xml:space="preserve"> (C25-C24)*(B27-B24)/(B25-B24)+C24</f>
        <v>2598.3952888888889</v>
      </c>
    </row>
    <row r="29" spans="1:4" ht="50.25" customHeight="1" x14ac:dyDescent="0.25">
      <c r="A29" s="112" t="s">
        <v>88</v>
      </c>
      <c r="B29" s="113"/>
      <c r="C29" s="113"/>
    </row>
    <row r="30" spans="1:4" ht="16.5" x14ac:dyDescent="0.3">
      <c r="A30" s="32" t="s">
        <v>61</v>
      </c>
      <c r="B30" s="33">
        <f ca="1">TODAY()</f>
        <v>46002</v>
      </c>
      <c r="C30" s="13"/>
      <c r="D30" s="13"/>
    </row>
    <row r="31" spans="1:4" ht="16.5" x14ac:dyDescent="0.3">
      <c r="A31" s="13"/>
      <c r="B31" s="13"/>
      <c r="C31" s="13"/>
      <c r="D31" s="13"/>
    </row>
    <row r="32" spans="1:4" ht="16.5" x14ac:dyDescent="0.3">
      <c r="A32" s="13"/>
      <c r="B32" s="30" t="s">
        <v>62</v>
      </c>
      <c r="C32" s="13"/>
    </row>
    <row r="33" spans="2:3" ht="16.5" x14ac:dyDescent="0.3">
      <c r="B33" s="30" t="s">
        <v>63</v>
      </c>
      <c r="C33" s="13"/>
    </row>
    <row r="34" spans="2:3" ht="16.5" x14ac:dyDescent="0.3">
      <c r="B34" s="30"/>
      <c r="C34" s="13"/>
    </row>
    <row r="35" spans="2:3" x14ac:dyDescent="0.25">
      <c r="B35" s="30" t="s">
        <v>64</v>
      </c>
    </row>
    <row r="36" spans="2:3" x14ac:dyDescent="0.25">
      <c r="B36" s="64"/>
    </row>
    <row r="37" spans="2:3" x14ac:dyDescent="0.25">
      <c r="B37" s="65" t="s">
        <v>65</v>
      </c>
    </row>
  </sheetData>
  <mergeCells count="3">
    <mergeCell ref="A29:C29"/>
    <mergeCell ref="C9:D10"/>
    <mergeCell ref="A14:D14"/>
  </mergeCells>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D2" sqref="D2"/>
    </sheetView>
  </sheetViews>
  <sheetFormatPr defaultRowHeight="15" x14ac:dyDescent="0.25"/>
  <cols>
    <col min="1" max="1" width="158.7109375" customWidth="1"/>
  </cols>
  <sheetData>
    <row r="1" spans="1:1" ht="315" x14ac:dyDescent="0.25">
      <c r="A1" s="3" t="s">
        <v>32</v>
      </c>
    </row>
    <row r="2" spans="1:1" ht="409.5" x14ac:dyDescent="0.25">
      <c r="A2" s="3"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RESIDENZIALE_VVM_ATTUALE</vt:lpstr>
      <vt:lpstr>RESIDENZIALE_VVM_PRECEDENTE</vt:lpstr>
      <vt:lpstr>ALTRE_DEST._VVM_ATTUALE</vt:lpstr>
      <vt:lpstr>ALTRE_DEST._VVM_PRECEDENTE</vt:lpstr>
      <vt:lpstr>DETERMINAZIONE ΔS</vt:lpstr>
      <vt:lpstr>VVM da CME</vt:lpstr>
      <vt:lpstr>INTERPOLAZIONE LINEARE</vt:lpstr>
      <vt:lpstr>Indicazioni Superfici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Duccio Sbardellati</dc:creator>
  <cp:lastModifiedBy>User</cp:lastModifiedBy>
  <cp:lastPrinted>2025-12-11T16:38:45Z</cp:lastPrinted>
  <dcterms:created xsi:type="dcterms:W3CDTF">2025-07-16T16:03:42Z</dcterms:created>
  <dcterms:modified xsi:type="dcterms:W3CDTF">2025-12-11T16:38:55Z</dcterms:modified>
</cp:coreProperties>
</file>